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3C0F7E6-ED1A-4338-BA50-4B82179E1F86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Grade 1-4" sheetId="2" r:id="rId1"/>
    <sheet name="Grade 5 +" sheetId="3" r:id="rId2"/>
  </sheets>
  <definedNames>
    <definedName name="_xlnm._FilterDatabase" localSheetId="0" hidden="1">'Grade 1-4'!$A$1:$AA$90</definedName>
    <definedName name="_xlnm._FilterDatabase" localSheetId="1" hidden="1">'Grade 5 +'!$A$1:$Z$151</definedName>
    <definedName name="_xlnm.Print_Area" localSheetId="0">'Grade 1-4'!$B$13:$AA$15</definedName>
    <definedName name="_xlnm.Print_Area" localSheetId="1">'Grade 5 +'!$B$73:$AB$82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1" i="3" l="1"/>
  <c r="S151" i="3"/>
  <c r="V151" i="3"/>
  <c r="T151" i="3"/>
  <c r="K151" i="3"/>
  <c r="J150" i="3"/>
  <c r="M150" i="3"/>
  <c r="N150" i="3"/>
  <c r="S150" i="3"/>
  <c r="T150" i="3"/>
  <c r="K150" i="3"/>
  <c r="J149" i="3"/>
  <c r="S149" i="3"/>
  <c r="V149" i="3"/>
  <c r="T149" i="3"/>
  <c r="J147" i="3"/>
  <c r="M147" i="3"/>
  <c r="S147" i="3"/>
  <c r="V147" i="3"/>
  <c r="K149" i="3"/>
  <c r="T147" i="3"/>
  <c r="K147" i="3"/>
  <c r="J146" i="3"/>
  <c r="M146" i="3"/>
  <c r="S146" i="3"/>
  <c r="T146" i="3"/>
  <c r="K146" i="3"/>
  <c r="J145" i="3"/>
  <c r="M145" i="3"/>
  <c r="S145" i="3"/>
  <c r="T145" i="3"/>
  <c r="J132" i="3"/>
  <c r="S132" i="3"/>
  <c r="J136" i="3"/>
  <c r="M136" i="3"/>
  <c r="N136" i="3"/>
  <c r="S136" i="3"/>
  <c r="V136" i="3"/>
  <c r="J140" i="3"/>
  <c r="M140" i="3"/>
  <c r="N140" i="3"/>
  <c r="S140" i="3"/>
  <c r="V140" i="3"/>
  <c r="K145" i="3"/>
  <c r="J143" i="3"/>
  <c r="M143" i="3"/>
  <c r="S143" i="3"/>
  <c r="V143" i="3"/>
  <c r="T143" i="3"/>
  <c r="K143" i="3"/>
  <c r="J142" i="3"/>
  <c r="M142" i="3"/>
  <c r="S142" i="3"/>
  <c r="V142" i="3"/>
  <c r="T142" i="3"/>
  <c r="K142" i="3"/>
  <c r="J141" i="3"/>
  <c r="S141" i="3"/>
  <c r="T141" i="3"/>
  <c r="J123" i="3"/>
  <c r="S123" i="3"/>
  <c r="V123" i="3"/>
  <c r="J124" i="3"/>
  <c r="S124" i="3"/>
  <c r="V124" i="3"/>
  <c r="J125" i="3"/>
  <c r="M125" i="3"/>
  <c r="S125" i="3"/>
  <c r="V125" i="3"/>
  <c r="J138" i="3"/>
  <c r="M138" i="3"/>
  <c r="S138" i="3"/>
  <c r="T138" i="3"/>
  <c r="J113" i="3"/>
  <c r="M113" i="3"/>
  <c r="N113" i="3"/>
  <c r="S113" i="3"/>
  <c r="J117" i="3"/>
  <c r="M117" i="3"/>
  <c r="S117" i="3"/>
  <c r="V117" i="3"/>
  <c r="J121" i="3"/>
  <c r="S121" i="3"/>
  <c r="V141" i="3"/>
  <c r="K141" i="3"/>
  <c r="T140" i="3"/>
  <c r="K140" i="3"/>
  <c r="L140" i="3"/>
  <c r="S139" i="3"/>
  <c r="V139" i="3"/>
  <c r="T139" i="3"/>
  <c r="J139" i="3"/>
  <c r="K139" i="3"/>
  <c r="K138" i="3"/>
  <c r="T136" i="3"/>
  <c r="K136" i="3"/>
  <c r="J135" i="3"/>
  <c r="M135" i="3"/>
  <c r="N135" i="3"/>
  <c r="S135" i="3"/>
  <c r="V135" i="3"/>
  <c r="T135" i="3"/>
  <c r="K135" i="3"/>
  <c r="L135" i="3"/>
  <c r="J134" i="3"/>
  <c r="S134" i="3"/>
  <c r="V134" i="3"/>
  <c r="T134" i="3"/>
  <c r="J95" i="3"/>
  <c r="M95" i="3"/>
  <c r="S95" i="3"/>
  <c r="J105" i="3"/>
  <c r="M105" i="3"/>
  <c r="S105" i="3"/>
  <c r="J106" i="3"/>
  <c r="M106" i="3"/>
  <c r="S106" i="3"/>
  <c r="K134" i="3"/>
  <c r="T132" i="3"/>
  <c r="K132" i="3"/>
  <c r="L132" i="3"/>
  <c r="J131" i="3"/>
  <c r="M131" i="3"/>
  <c r="S131" i="3"/>
  <c r="V131" i="3"/>
  <c r="T131" i="3"/>
  <c r="K131" i="3"/>
  <c r="J130" i="3"/>
  <c r="M130" i="3"/>
  <c r="N130" i="3"/>
  <c r="S130" i="3"/>
  <c r="V130" i="3"/>
  <c r="T130" i="3"/>
  <c r="J75" i="3"/>
  <c r="M75" i="3"/>
  <c r="N75" i="3"/>
  <c r="S75" i="3"/>
  <c r="V75" i="3"/>
  <c r="J77" i="3"/>
  <c r="S77" i="3"/>
  <c r="V77" i="3"/>
  <c r="J79" i="3"/>
  <c r="M79" i="3"/>
  <c r="S79" i="3"/>
  <c r="V79" i="3"/>
  <c r="J127" i="3"/>
  <c r="M127" i="3"/>
  <c r="S127" i="3"/>
  <c r="V127" i="3"/>
  <c r="T127" i="3"/>
  <c r="J128" i="3"/>
  <c r="M128" i="3"/>
  <c r="S128" i="3"/>
  <c r="T128" i="3"/>
  <c r="J129" i="3"/>
  <c r="M129" i="3"/>
  <c r="S129" i="3"/>
  <c r="V129" i="3"/>
  <c r="J69" i="3"/>
  <c r="M69" i="3"/>
  <c r="S69" i="3"/>
  <c r="V69" i="3"/>
  <c r="J71" i="3"/>
  <c r="M71" i="3"/>
  <c r="N71" i="3"/>
  <c r="S71" i="3"/>
  <c r="V71" i="3"/>
  <c r="J73" i="3"/>
  <c r="M73" i="3"/>
  <c r="S73" i="3"/>
  <c r="V73" i="3"/>
  <c r="K130" i="3"/>
  <c r="T129" i="3"/>
  <c r="K129" i="3"/>
  <c r="L129" i="3"/>
  <c r="K128" i="3"/>
  <c r="L128" i="3"/>
  <c r="K127" i="3"/>
  <c r="T125" i="3"/>
  <c r="K125" i="3"/>
  <c r="L125" i="3"/>
  <c r="T124" i="3"/>
  <c r="K124" i="3"/>
  <c r="J50" i="3"/>
  <c r="S50" i="3"/>
  <c r="V50" i="3"/>
  <c r="J62" i="3"/>
  <c r="M62" i="3"/>
  <c r="N62" i="3"/>
  <c r="S62" i="3"/>
  <c r="V62" i="3"/>
  <c r="J64" i="3"/>
  <c r="M64" i="3"/>
  <c r="S64" i="3"/>
  <c r="T123" i="3"/>
  <c r="K123" i="3"/>
  <c r="T121" i="3"/>
  <c r="K121" i="3"/>
  <c r="J120" i="3"/>
  <c r="M120" i="3"/>
  <c r="N120" i="3"/>
  <c r="S120" i="3"/>
  <c r="V120" i="3"/>
  <c r="T120" i="3"/>
  <c r="K120" i="3"/>
  <c r="J119" i="3"/>
  <c r="M119" i="3"/>
  <c r="N119" i="3"/>
  <c r="S119" i="3"/>
  <c r="T119" i="3"/>
  <c r="J31" i="3"/>
  <c r="M31" i="3"/>
  <c r="N31" i="3"/>
  <c r="S31" i="3"/>
  <c r="V31" i="3"/>
  <c r="J33" i="3"/>
  <c r="M33" i="3"/>
  <c r="S33" i="3"/>
  <c r="J35" i="3"/>
  <c r="M35" i="3"/>
  <c r="S35" i="3"/>
  <c r="K119" i="3"/>
  <c r="T117" i="3"/>
  <c r="K117" i="3"/>
  <c r="L117" i="3"/>
  <c r="J116" i="3"/>
  <c r="S116" i="3"/>
  <c r="T116" i="3"/>
  <c r="K116" i="3"/>
  <c r="J115" i="3"/>
  <c r="M115" i="3"/>
  <c r="S115" i="3"/>
  <c r="T115" i="3"/>
  <c r="J23" i="3"/>
  <c r="S23" i="3"/>
  <c r="V23" i="3"/>
  <c r="W23" i="3"/>
  <c r="J24" i="3"/>
  <c r="M24" i="3"/>
  <c r="S24" i="3"/>
  <c r="V24" i="3"/>
  <c r="J26" i="3"/>
  <c r="S26" i="3"/>
  <c r="V115" i="3"/>
  <c r="K115" i="3"/>
  <c r="T113" i="3"/>
  <c r="K113" i="3"/>
  <c r="L113" i="3"/>
  <c r="J112" i="3"/>
  <c r="M112" i="3"/>
  <c r="S112" i="3"/>
  <c r="V112" i="3"/>
  <c r="J19" i="3"/>
  <c r="M19" i="3"/>
  <c r="S19" i="3"/>
  <c r="V19" i="3"/>
  <c r="J20" i="3"/>
  <c r="M20" i="3"/>
  <c r="S20" i="3"/>
  <c r="V20" i="3"/>
  <c r="W20" i="3"/>
  <c r="T112" i="3"/>
  <c r="K112" i="3"/>
  <c r="J110" i="3"/>
  <c r="S110" i="3"/>
  <c r="V110" i="3"/>
  <c r="T110" i="3"/>
  <c r="K110" i="3"/>
  <c r="J109" i="3"/>
  <c r="M109" i="3"/>
  <c r="S109" i="3"/>
  <c r="T109" i="3"/>
  <c r="J13" i="3"/>
  <c r="M13" i="3"/>
  <c r="S13" i="3"/>
  <c r="V13" i="3"/>
  <c r="J15" i="3"/>
  <c r="M15" i="3"/>
  <c r="S15" i="3"/>
  <c r="J99" i="3"/>
  <c r="S99" i="3"/>
  <c r="V99" i="3"/>
  <c r="T99" i="3"/>
  <c r="J100" i="3"/>
  <c r="S100" i="3"/>
  <c r="V100" i="3"/>
  <c r="T100" i="3"/>
  <c r="J61" i="3"/>
  <c r="S61" i="3"/>
  <c r="T61" i="3"/>
  <c r="J48" i="3"/>
  <c r="M48" i="3"/>
  <c r="S48" i="3"/>
  <c r="T48" i="3"/>
  <c r="J101" i="3"/>
  <c r="M101" i="3"/>
  <c r="N101" i="3"/>
  <c r="S101" i="3"/>
  <c r="V101" i="3"/>
  <c r="T101" i="3"/>
  <c r="J102" i="3"/>
  <c r="M102" i="3"/>
  <c r="S102" i="3"/>
  <c r="V102" i="3"/>
  <c r="T102" i="3"/>
  <c r="J103" i="3"/>
  <c r="M103" i="3"/>
  <c r="S103" i="3"/>
  <c r="V103" i="3"/>
  <c r="T103" i="3"/>
  <c r="J104" i="3"/>
  <c r="S104" i="3"/>
  <c r="V104" i="3"/>
  <c r="T104" i="3"/>
  <c r="J3" i="3"/>
  <c r="M3" i="3"/>
  <c r="S3" i="3"/>
  <c r="V3" i="3"/>
  <c r="J5" i="3"/>
  <c r="M5" i="3"/>
  <c r="S5" i="3"/>
  <c r="V5" i="3"/>
  <c r="J7" i="3"/>
  <c r="M7" i="3"/>
  <c r="N7" i="3"/>
  <c r="S7" i="3"/>
  <c r="J107" i="3"/>
  <c r="M107" i="3"/>
  <c r="N107" i="3"/>
  <c r="S107" i="3"/>
  <c r="T107" i="3"/>
  <c r="J108" i="3"/>
  <c r="M108" i="3"/>
  <c r="N108" i="3"/>
  <c r="S108" i="3"/>
  <c r="T108" i="3"/>
  <c r="J9" i="3"/>
  <c r="M9" i="3"/>
  <c r="S9" i="3"/>
  <c r="J11" i="3"/>
  <c r="M11" i="3"/>
  <c r="S11" i="3"/>
  <c r="K109" i="3"/>
  <c r="K108" i="3"/>
  <c r="L108" i="3"/>
  <c r="K107" i="3"/>
  <c r="L107" i="3"/>
  <c r="T106" i="3"/>
  <c r="U106" i="3"/>
  <c r="K106" i="3"/>
  <c r="L106" i="3"/>
  <c r="T105" i="3"/>
  <c r="K105" i="3"/>
  <c r="L105" i="3"/>
  <c r="K104" i="3"/>
  <c r="L104" i="3"/>
  <c r="K103" i="3"/>
  <c r="K102" i="3"/>
  <c r="K101" i="3"/>
  <c r="K100" i="3"/>
  <c r="K99" i="3"/>
  <c r="J97" i="3"/>
  <c r="M97" i="3"/>
  <c r="N97" i="3"/>
  <c r="S97" i="3"/>
  <c r="T97" i="3"/>
  <c r="K97" i="3"/>
  <c r="J96" i="3"/>
  <c r="M96" i="3"/>
  <c r="S96" i="3"/>
  <c r="T96" i="3"/>
  <c r="J68" i="3"/>
  <c r="M68" i="3"/>
  <c r="S68" i="3"/>
  <c r="V68" i="3"/>
  <c r="T68" i="3"/>
  <c r="J56" i="3"/>
  <c r="M56" i="3"/>
  <c r="S56" i="3"/>
  <c r="T56" i="3"/>
  <c r="K96" i="3"/>
  <c r="T95" i="3"/>
  <c r="U95" i="3"/>
  <c r="K95" i="3"/>
  <c r="L95" i="3"/>
  <c r="S94" i="3"/>
  <c r="V94" i="3"/>
  <c r="T94" i="3"/>
  <c r="J94" i="3"/>
  <c r="M94" i="3"/>
  <c r="K94" i="3"/>
  <c r="J92" i="3"/>
  <c r="M92" i="3"/>
  <c r="S92" i="3"/>
  <c r="V92" i="3"/>
  <c r="T92" i="3"/>
  <c r="K92" i="3"/>
  <c r="J91" i="3"/>
  <c r="M91" i="3"/>
  <c r="N91" i="3"/>
  <c r="S91" i="3"/>
  <c r="V91" i="3"/>
  <c r="T91" i="3"/>
  <c r="J74" i="3"/>
  <c r="M74" i="3"/>
  <c r="S74" i="3"/>
  <c r="V74" i="3"/>
  <c r="T74" i="3"/>
  <c r="K91" i="3"/>
  <c r="L91" i="3"/>
  <c r="J89" i="3"/>
  <c r="S89" i="3"/>
  <c r="T89" i="3"/>
  <c r="K89" i="3"/>
  <c r="J88" i="3"/>
  <c r="M88" i="3"/>
  <c r="S88" i="3"/>
  <c r="V88" i="3"/>
  <c r="T88" i="3"/>
  <c r="J39" i="3"/>
  <c r="M39" i="3"/>
  <c r="S39" i="3"/>
  <c r="T39" i="3"/>
  <c r="J47" i="3"/>
  <c r="M47" i="3"/>
  <c r="S47" i="3"/>
  <c r="T47" i="3"/>
  <c r="J84" i="3"/>
  <c r="M84" i="3"/>
  <c r="S84" i="3"/>
  <c r="T84" i="3"/>
  <c r="J85" i="3"/>
  <c r="S85" i="3"/>
  <c r="V85" i="3"/>
  <c r="T85" i="3"/>
  <c r="J57" i="3"/>
  <c r="S57" i="3"/>
  <c r="T57" i="3"/>
  <c r="J86" i="3"/>
  <c r="M86" i="3"/>
  <c r="S86" i="3"/>
  <c r="T86" i="3"/>
  <c r="J87" i="3"/>
  <c r="S87" i="3"/>
  <c r="V87" i="3"/>
  <c r="T87" i="3"/>
  <c r="K88" i="3"/>
  <c r="L88" i="3"/>
  <c r="K87" i="3"/>
  <c r="K86" i="3"/>
  <c r="K85" i="3"/>
  <c r="V84" i="3"/>
  <c r="K84" i="3"/>
  <c r="J82" i="3"/>
  <c r="M82" i="3"/>
  <c r="S82" i="3"/>
  <c r="V82" i="3"/>
  <c r="T82" i="3"/>
  <c r="K82" i="3"/>
  <c r="J81" i="3"/>
  <c r="M81" i="3"/>
  <c r="N81" i="3"/>
  <c r="S81" i="3"/>
  <c r="V81" i="3"/>
  <c r="J40" i="3"/>
  <c r="M40" i="3"/>
  <c r="S40" i="3"/>
  <c r="T40" i="3"/>
  <c r="J76" i="3"/>
  <c r="S76" i="3"/>
  <c r="V76" i="3"/>
  <c r="T76" i="3"/>
  <c r="J78" i="3"/>
  <c r="S78" i="3"/>
  <c r="V78" i="3"/>
  <c r="T78" i="3"/>
  <c r="J12" i="3"/>
  <c r="M12" i="3"/>
  <c r="S12" i="3"/>
  <c r="T12" i="3"/>
  <c r="J80" i="3"/>
  <c r="M80" i="3"/>
  <c r="S80" i="3"/>
  <c r="T80" i="3"/>
  <c r="T81" i="3"/>
  <c r="U81" i="3"/>
  <c r="K81" i="3"/>
  <c r="K80" i="3"/>
  <c r="T79" i="3"/>
  <c r="U79" i="3"/>
  <c r="K79" i="3"/>
  <c r="L79" i="3"/>
  <c r="K78" i="3"/>
  <c r="T77" i="3"/>
  <c r="K77" i="3"/>
  <c r="K76" i="3"/>
  <c r="T75" i="3"/>
  <c r="U75" i="3"/>
  <c r="K75" i="3"/>
  <c r="L75" i="3"/>
  <c r="K74" i="3"/>
  <c r="T73" i="3"/>
  <c r="U73" i="3"/>
  <c r="K73" i="3"/>
  <c r="L73" i="3"/>
  <c r="T71" i="3"/>
  <c r="K71" i="3"/>
  <c r="S70" i="3"/>
  <c r="T70" i="3"/>
  <c r="J18" i="3"/>
  <c r="M18" i="3"/>
  <c r="S18" i="3"/>
  <c r="T18" i="3"/>
  <c r="J30" i="3"/>
  <c r="M30" i="3"/>
  <c r="N30" i="3"/>
  <c r="S30" i="3"/>
  <c r="T30" i="3"/>
  <c r="V70" i="3"/>
  <c r="J70" i="3"/>
  <c r="K70" i="3"/>
  <c r="T69" i="3"/>
  <c r="U69" i="3"/>
  <c r="K69" i="3"/>
  <c r="L69" i="3"/>
  <c r="K68" i="3"/>
  <c r="L68" i="3"/>
  <c r="J66" i="3"/>
  <c r="M66" i="3"/>
  <c r="S66" i="3"/>
  <c r="V66" i="3"/>
  <c r="T66" i="3"/>
  <c r="K66" i="3"/>
  <c r="J65" i="3"/>
  <c r="S65" i="3"/>
  <c r="T65" i="3"/>
  <c r="J45" i="3"/>
  <c r="M45" i="3"/>
  <c r="S45" i="3"/>
  <c r="T45" i="3"/>
  <c r="J2" i="3"/>
  <c r="M2" i="3"/>
  <c r="S2" i="3"/>
  <c r="T2" i="3"/>
  <c r="J63" i="3"/>
  <c r="M63" i="3"/>
  <c r="N63" i="3"/>
  <c r="S63" i="3"/>
  <c r="T63" i="3"/>
  <c r="J38" i="3"/>
  <c r="M38" i="3"/>
  <c r="S38" i="3"/>
  <c r="T38" i="3"/>
  <c r="J10" i="3"/>
  <c r="M10" i="3"/>
  <c r="S10" i="3"/>
  <c r="T10" i="3"/>
  <c r="K65" i="3"/>
  <c r="T64" i="3"/>
  <c r="K64" i="3"/>
  <c r="L64" i="3"/>
  <c r="K63" i="3"/>
  <c r="T62" i="3"/>
  <c r="U62" i="3"/>
  <c r="K62" i="3"/>
  <c r="L62" i="3"/>
  <c r="K61" i="3"/>
  <c r="J59" i="3"/>
  <c r="S59" i="3"/>
  <c r="V59" i="3"/>
  <c r="T59" i="3"/>
  <c r="K59" i="3"/>
  <c r="J58" i="3"/>
  <c r="M58" i="3"/>
  <c r="N58" i="3"/>
  <c r="S58" i="3"/>
  <c r="V58" i="3"/>
  <c r="T58" i="3"/>
  <c r="J37" i="3"/>
  <c r="M37" i="3"/>
  <c r="S37" i="3"/>
  <c r="V37" i="3"/>
  <c r="T37" i="3"/>
  <c r="J41" i="3"/>
  <c r="M41" i="3"/>
  <c r="S41" i="3"/>
  <c r="T41" i="3"/>
  <c r="K58" i="3"/>
  <c r="V57" i="3"/>
  <c r="K57" i="3"/>
  <c r="V56" i="3"/>
  <c r="K56" i="3"/>
  <c r="L56" i="3"/>
  <c r="J54" i="3"/>
  <c r="M54" i="3"/>
  <c r="S54" i="3"/>
  <c r="V54" i="3"/>
  <c r="T54" i="3"/>
  <c r="K54" i="3"/>
  <c r="J53" i="3"/>
  <c r="M53" i="3"/>
  <c r="N53" i="3"/>
  <c r="S53" i="3"/>
  <c r="V53" i="3"/>
  <c r="T53" i="3"/>
  <c r="J44" i="3"/>
  <c r="M44" i="3"/>
  <c r="S44" i="3"/>
  <c r="V44" i="3"/>
  <c r="T44" i="3"/>
  <c r="J42" i="3"/>
  <c r="S42" i="3"/>
  <c r="V42" i="3"/>
  <c r="T42" i="3"/>
  <c r="J43" i="3"/>
  <c r="M43" i="3"/>
  <c r="N43" i="3"/>
  <c r="S43" i="3"/>
  <c r="V43" i="3"/>
  <c r="T43" i="3"/>
  <c r="J4" i="3"/>
  <c r="M4" i="3"/>
  <c r="N4" i="3"/>
  <c r="S4" i="3"/>
  <c r="V4" i="3"/>
  <c r="J6" i="3"/>
  <c r="M6" i="3"/>
  <c r="S6" i="3"/>
  <c r="T6" i="3"/>
  <c r="J46" i="3"/>
  <c r="M46" i="3"/>
  <c r="S46" i="3"/>
  <c r="V46" i="3"/>
  <c r="T46" i="3"/>
  <c r="J16" i="3"/>
  <c r="S16" i="3"/>
  <c r="T16" i="3"/>
  <c r="J28" i="3"/>
  <c r="S28" i="3"/>
  <c r="V28" i="3"/>
  <c r="T28" i="3"/>
  <c r="J49" i="3"/>
  <c r="S49" i="3"/>
  <c r="V49" i="3"/>
  <c r="J51" i="3"/>
  <c r="M51" i="3"/>
  <c r="S51" i="3"/>
  <c r="T51" i="3"/>
  <c r="J52" i="3"/>
  <c r="S52" i="3"/>
  <c r="V52" i="3"/>
  <c r="T52" i="3"/>
  <c r="K53" i="3"/>
  <c r="K52" i="3"/>
  <c r="K51" i="3"/>
  <c r="T50" i="3"/>
  <c r="U50" i="3"/>
  <c r="K50" i="3"/>
  <c r="L50" i="3"/>
  <c r="T49" i="3"/>
  <c r="U49" i="3"/>
  <c r="K49" i="3"/>
  <c r="V48" i="3"/>
  <c r="K48" i="3"/>
  <c r="L48" i="3"/>
  <c r="V47" i="3"/>
  <c r="K47" i="3"/>
  <c r="L47" i="3"/>
  <c r="K46" i="3"/>
  <c r="V45" i="3"/>
  <c r="K45" i="3"/>
  <c r="L45" i="3"/>
  <c r="K44" i="3"/>
  <c r="K43" i="3"/>
  <c r="K42" i="3"/>
  <c r="V41" i="3"/>
  <c r="K41" i="3"/>
  <c r="V40" i="3"/>
  <c r="K40" i="3"/>
  <c r="L40" i="3"/>
  <c r="V39" i="3"/>
  <c r="K39" i="3"/>
  <c r="L39" i="3"/>
  <c r="V38" i="3"/>
  <c r="K38" i="3"/>
  <c r="L38" i="3"/>
  <c r="K37" i="3"/>
  <c r="L37" i="3"/>
  <c r="T35" i="3"/>
  <c r="U35" i="3"/>
  <c r="K35" i="3"/>
  <c r="L35" i="3"/>
  <c r="J34" i="3"/>
  <c r="S34" i="3"/>
  <c r="V34" i="3"/>
  <c r="T34" i="3"/>
  <c r="J29" i="3"/>
  <c r="S29" i="3"/>
  <c r="V29" i="3"/>
  <c r="J32" i="3"/>
  <c r="M32" i="3"/>
  <c r="S32" i="3"/>
  <c r="V32" i="3"/>
  <c r="T32" i="3"/>
  <c r="K34" i="3"/>
  <c r="T33" i="3"/>
  <c r="U33" i="3"/>
  <c r="K33" i="3"/>
  <c r="L33" i="3"/>
  <c r="K32" i="3"/>
  <c r="T31" i="3"/>
  <c r="U31" i="3"/>
  <c r="K31" i="3"/>
  <c r="L31" i="3"/>
  <c r="V30" i="3"/>
  <c r="K30" i="3"/>
  <c r="L30" i="3"/>
  <c r="T29" i="3"/>
  <c r="U29" i="3"/>
  <c r="K29" i="3"/>
  <c r="K28" i="3"/>
  <c r="T26" i="3"/>
  <c r="U26" i="3"/>
  <c r="K26" i="3"/>
  <c r="L26" i="3"/>
  <c r="J25" i="3"/>
  <c r="M25" i="3"/>
  <c r="S25" i="3"/>
  <c r="T25" i="3"/>
  <c r="J14" i="3"/>
  <c r="M14" i="3"/>
  <c r="S14" i="3"/>
  <c r="V14" i="3"/>
  <c r="T14" i="3"/>
  <c r="K25" i="3"/>
  <c r="T24" i="3"/>
  <c r="U24" i="3"/>
  <c r="K24" i="3"/>
  <c r="L24" i="3"/>
  <c r="T23" i="3"/>
  <c r="U23" i="3"/>
  <c r="K23" i="3"/>
  <c r="L23" i="3"/>
  <c r="J21" i="3"/>
  <c r="M21" i="3"/>
  <c r="S21" i="3"/>
  <c r="T21" i="3"/>
  <c r="K21" i="3"/>
  <c r="T20" i="3"/>
  <c r="U20" i="3"/>
  <c r="K20" i="3"/>
  <c r="L20" i="3"/>
  <c r="T19" i="3"/>
  <c r="U19" i="3"/>
  <c r="K19" i="3"/>
  <c r="L19" i="3"/>
  <c r="J8" i="3"/>
  <c r="S8" i="3"/>
  <c r="T8" i="3"/>
  <c r="J17" i="3"/>
  <c r="M17" i="3"/>
  <c r="S17" i="3"/>
  <c r="V17" i="3"/>
  <c r="V18" i="3"/>
  <c r="K18" i="3"/>
  <c r="L18" i="3"/>
  <c r="T17" i="3"/>
  <c r="K17" i="3"/>
  <c r="V16" i="3"/>
  <c r="K16" i="3"/>
  <c r="L16" i="3"/>
  <c r="T15" i="3"/>
  <c r="K15" i="3"/>
  <c r="K14" i="3"/>
  <c r="T13" i="3"/>
  <c r="K13" i="3"/>
  <c r="L13" i="3"/>
  <c r="K12" i="3"/>
  <c r="L12" i="3"/>
  <c r="T11" i="3"/>
  <c r="K11" i="3"/>
  <c r="V10" i="3"/>
  <c r="K10" i="3"/>
  <c r="L10" i="3"/>
  <c r="T9" i="3"/>
  <c r="U9" i="3"/>
  <c r="K9" i="3"/>
  <c r="L9" i="3"/>
  <c r="K8" i="3"/>
  <c r="T7" i="3"/>
  <c r="U7" i="3"/>
  <c r="K7" i="3"/>
  <c r="L7" i="3"/>
  <c r="V6" i="3"/>
  <c r="K6" i="3"/>
  <c r="L6" i="3"/>
  <c r="T5" i="3"/>
  <c r="U5" i="3"/>
  <c r="K5" i="3"/>
  <c r="L5" i="3"/>
  <c r="T4" i="3"/>
  <c r="U4" i="3"/>
  <c r="K4" i="3"/>
  <c r="L4" i="3"/>
  <c r="T3" i="3"/>
  <c r="U3" i="3"/>
  <c r="K3" i="3"/>
  <c r="L3" i="3"/>
  <c r="V2" i="3"/>
  <c r="K2" i="3"/>
  <c r="L2" i="3"/>
  <c r="J86" i="2"/>
  <c r="M86" i="2"/>
  <c r="S86" i="2"/>
  <c r="V86" i="2"/>
  <c r="T86" i="2"/>
  <c r="J87" i="2"/>
  <c r="S87" i="2"/>
  <c r="V87" i="2"/>
  <c r="T87" i="2"/>
  <c r="J89" i="2"/>
  <c r="M89" i="2"/>
  <c r="S89" i="2"/>
  <c r="T89" i="2"/>
  <c r="J88" i="2"/>
  <c r="M88" i="2"/>
  <c r="N88" i="2"/>
  <c r="S88" i="2"/>
  <c r="T88" i="2"/>
  <c r="J90" i="2"/>
  <c r="M90" i="2"/>
  <c r="S90" i="2"/>
  <c r="J15" i="2"/>
  <c r="S15" i="2"/>
  <c r="V15" i="2"/>
  <c r="J17" i="2"/>
  <c r="M17" i="2"/>
  <c r="S17" i="2"/>
  <c r="V17" i="2"/>
  <c r="J23" i="2"/>
  <c r="M23" i="2"/>
  <c r="N23" i="2"/>
  <c r="S23" i="2"/>
  <c r="J34" i="2"/>
  <c r="M34" i="2"/>
  <c r="S34" i="2"/>
  <c r="J83" i="2"/>
  <c r="M83" i="2"/>
  <c r="S83" i="2"/>
  <c r="V83" i="2"/>
  <c r="T83" i="2"/>
  <c r="J84" i="2"/>
  <c r="S84" i="2"/>
  <c r="V84" i="2"/>
  <c r="T84" i="2"/>
  <c r="J27" i="2"/>
  <c r="S27" i="2"/>
  <c r="T27" i="2"/>
  <c r="J32" i="2"/>
  <c r="S32" i="2"/>
  <c r="T32" i="2"/>
  <c r="J81" i="2"/>
  <c r="S81" i="2"/>
  <c r="V81" i="2"/>
  <c r="T81" i="2"/>
  <c r="J80" i="2"/>
  <c r="S80" i="2"/>
  <c r="V80" i="2"/>
  <c r="T80" i="2"/>
  <c r="J8" i="2"/>
  <c r="S8" i="2"/>
  <c r="V8" i="2"/>
  <c r="T8" i="2"/>
  <c r="J41" i="2"/>
  <c r="S41" i="2"/>
  <c r="T41" i="2"/>
  <c r="J73" i="2"/>
  <c r="M73" i="2"/>
  <c r="S73" i="2"/>
  <c r="V73" i="2"/>
  <c r="T73" i="2"/>
  <c r="J71" i="2"/>
  <c r="S71" i="2"/>
  <c r="T71" i="2"/>
  <c r="J78" i="2"/>
  <c r="M78" i="2"/>
  <c r="N78" i="2"/>
  <c r="S78" i="2"/>
  <c r="T78" i="2"/>
  <c r="J68" i="2"/>
  <c r="M68" i="2"/>
  <c r="S68" i="2"/>
  <c r="V68" i="2"/>
  <c r="T68" i="2"/>
  <c r="J70" i="2"/>
  <c r="M70" i="2"/>
  <c r="S70" i="2"/>
  <c r="V70" i="2"/>
  <c r="T70" i="2"/>
  <c r="J74" i="2"/>
  <c r="S74" i="2"/>
  <c r="V74" i="2"/>
  <c r="T74" i="2"/>
  <c r="J72" i="2"/>
  <c r="M72" i="2"/>
  <c r="S72" i="2"/>
  <c r="T72" i="2"/>
  <c r="J69" i="2"/>
  <c r="M69" i="2"/>
  <c r="N69" i="2"/>
  <c r="S69" i="2"/>
  <c r="V69" i="2"/>
  <c r="T69" i="2"/>
  <c r="J77" i="2"/>
  <c r="M77" i="2"/>
  <c r="S77" i="2"/>
  <c r="V77" i="2"/>
  <c r="T77" i="2"/>
  <c r="J75" i="2"/>
  <c r="S75" i="2"/>
  <c r="T75" i="2"/>
  <c r="J76" i="2"/>
  <c r="S76" i="2"/>
  <c r="V76" i="2"/>
  <c r="T76" i="2"/>
  <c r="J50" i="2"/>
  <c r="S50" i="2"/>
  <c r="T50" i="2"/>
  <c r="J6" i="2"/>
  <c r="S6" i="2"/>
  <c r="T6" i="2"/>
  <c r="J59" i="2"/>
  <c r="S59" i="2"/>
  <c r="T59" i="2"/>
  <c r="J7" i="2"/>
  <c r="S7" i="2"/>
  <c r="V7" i="2"/>
  <c r="T7" i="2"/>
  <c r="J66" i="2"/>
  <c r="S66" i="2"/>
  <c r="T66" i="2"/>
  <c r="V75" i="2"/>
  <c r="J63" i="2"/>
  <c r="S63" i="2"/>
  <c r="T63" i="2"/>
  <c r="J58" i="2"/>
  <c r="M58" i="2"/>
  <c r="S58" i="2"/>
  <c r="V58" i="2"/>
  <c r="T58" i="2"/>
  <c r="J56" i="2"/>
  <c r="M56" i="2"/>
  <c r="S56" i="2"/>
  <c r="V56" i="2"/>
  <c r="T56" i="2"/>
  <c r="J57" i="2"/>
  <c r="S57" i="2"/>
  <c r="V57" i="2"/>
  <c r="T57" i="2"/>
  <c r="J26" i="2"/>
  <c r="M26" i="2"/>
  <c r="S26" i="2"/>
  <c r="T26" i="2"/>
  <c r="J40" i="2"/>
  <c r="M40" i="2"/>
  <c r="N40" i="2"/>
  <c r="S40" i="2"/>
  <c r="T40" i="2"/>
  <c r="J51" i="2"/>
  <c r="S51" i="2"/>
  <c r="T51" i="2"/>
  <c r="V59" i="2"/>
  <c r="J54" i="2"/>
  <c r="M54" i="2"/>
  <c r="S54" i="2"/>
  <c r="V54" i="2"/>
  <c r="T54" i="2"/>
  <c r="J49" i="2"/>
  <c r="S49" i="2"/>
  <c r="T49" i="2"/>
  <c r="J52" i="2"/>
  <c r="M52" i="2"/>
  <c r="S52" i="2"/>
  <c r="V52" i="2"/>
  <c r="T52" i="2"/>
  <c r="J48" i="2"/>
  <c r="M48" i="2"/>
  <c r="S48" i="2"/>
  <c r="V48" i="2"/>
  <c r="T48" i="2"/>
  <c r="V51" i="2"/>
  <c r="J46" i="2"/>
  <c r="M46" i="2"/>
  <c r="S46" i="2"/>
  <c r="V46" i="2"/>
  <c r="T46" i="2"/>
  <c r="J43" i="2"/>
  <c r="M43" i="2"/>
  <c r="N43" i="2"/>
  <c r="S43" i="2"/>
  <c r="T43" i="2"/>
  <c r="J45" i="2"/>
  <c r="M45" i="2"/>
  <c r="N45" i="2"/>
  <c r="S45" i="2"/>
  <c r="T45" i="2"/>
  <c r="J47" i="2"/>
  <c r="M47" i="2"/>
  <c r="S47" i="2"/>
  <c r="T47" i="2"/>
  <c r="J44" i="2"/>
  <c r="M44" i="2"/>
  <c r="S44" i="2"/>
  <c r="T44" i="2"/>
  <c r="U44" i="2"/>
  <c r="W44" i="2"/>
  <c r="J3" i="2"/>
  <c r="M3" i="2"/>
  <c r="N3" i="2"/>
  <c r="S3" i="2"/>
  <c r="T3" i="2"/>
  <c r="J30" i="2"/>
  <c r="S30" i="2"/>
  <c r="T30" i="2"/>
  <c r="J64" i="2"/>
  <c r="M64" i="2"/>
  <c r="S64" i="2"/>
  <c r="T64" i="2"/>
  <c r="J39" i="2"/>
  <c r="M39" i="2"/>
  <c r="N39" i="2"/>
  <c r="S39" i="2"/>
  <c r="V39" i="2"/>
  <c r="T39" i="2"/>
  <c r="V47" i="2"/>
  <c r="V43" i="2"/>
  <c r="V44" i="2"/>
  <c r="J36" i="2"/>
  <c r="S36" i="2"/>
  <c r="V36" i="2"/>
  <c r="T36" i="2"/>
  <c r="J35" i="2"/>
  <c r="M35" i="2"/>
  <c r="N35" i="2"/>
  <c r="S35" i="2"/>
  <c r="V35" i="2"/>
  <c r="T35" i="2"/>
  <c r="J37" i="2"/>
  <c r="M37" i="2"/>
  <c r="S37" i="2"/>
  <c r="V37" i="2"/>
  <c r="T37" i="2"/>
  <c r="V41" i="2"/>
  <c r="J38" i="2"/>
  <c r="S38" i="2"/>
  <c r="V38" i="2"/>
  <c r="T38" i="2"/>
  <c r="J2" i="2"/>
  <c r="M2" i="2"/>
  <c r="N2" i="2"/>
  <c r="S2" i="2"/>
  <c r="T2" i="2"/>
  <c r="J11" i="2"/>
  <c r="M11" i="2"/>
  <c r="S11" i="2"/>
  <c r="T11" i="2"/>
  <c r="J18" i="2"/>
  <c r="M18" i="2"/>
  <c r="S18" i="2"/>
  <c r="T18" i="2"/>
  <c r="J19" i="2"/>
  <c r="M19" i="2"/>
  <c r="S19" i="2"/>
  <c r="V19" i="2"/>
  <c r="T19" i="2"/>
  <c r="J4" i="2"/>
  <c r="M4" i="2"/>
  <c r="S4" i="2"/>
  <c r="T4" i="2"/>
  <c r="V30" i="2"/>
  <c r="J29" i="2"/>
  <c r="M29" i="2"/>
  <c r="S29" i="2"/>
  <c r="V29" i="2"/>
  <c r="T29" i="2"/>
  <c r="J31" i="2"/>
  <c r="M31" i="2"/>
  <c r="S31" i="2"/>
  <c r="V31" i="2"/>
  <c r="T31" i="2"/>
  <c r="J22" i="2"/>
  <c r="S22" i="2"/>
  <c r="V22" i="2"/>
  <c r="T22" i="2"/>
  <c r="V32" i="2"/>
  <c r="V27" i="2"/>
  <c r="J10" i="2"/>
  <c r="M10" i="2"/>
  <c r="S10" i="2"/>
  <c r="T10" i="2"/>
  <c r="V26" i="2"/>
  <c r="V18" i="2"/>
  <c r="J20" i="2"/>
  <c r="M20" i="2"/>
  <c r="S20" i="2"/>
  <c r="T20" i="2"/>
  <c r="J21" i="2"/>
  <c r="M21" i="2"/>
  <c r="S21" i="2"/>
  <c r="T21" i="2"/>
  <c r="J24" i="2"/>
  <c r="M24" i="2"/>
  <c r="S24" i="2"/>
  <c r="V24" i="2"/>
  <c r="T24" i="2"/>
  <c r="J62" i="2"/>
  <c r="M62" i="2"/>
  <c r="S62" i="2"/>
  <c r="V62" i="2"/>
  <c r="T62" i="2"/>
  <c r="J61" i="2"/>
  <c r="S61" i="2"/>
  <c r="T61" i="2"/>
  <c r="J12" i="2"/>
  <c r="M12" i="2"/>
  <c r="S12" i="2"/>
  <c r="V12" i="2"/>
  <c r="T12" i="2"/>
  <c r="J14" i="2"/>
  <c r="M14" i="2"/>
  <c r="N14" i="2"/>
  <c r="S14" i="2"/>
  <c r="V14" i="2"/>
  <c r="V11" i="2"/>
  <c r="V10" i="2"/>
  <c r="J5" i="2"/>
  <c r="S5" i="2"/>
  <c r="V5" i="2"/>
  <c r="T5" i="2"/>
  <c r="V6" i="2"/>
  <c r="V3" i="2"/>
  <c r="V2" i="2"/>
  <c r="K3" i="2"/>
  <c r="L3" i="2"/>
  <c r="K4" i="2"/>
  <c r="K5" i="2"/>
  <c r="K6" i="2"/>
  <c r="L6" i="2"/>
  <c r="K7" i="2"/>
  <c r="L7" i="2"/>
  <c r="K8" i="2"/>
  <c r="K10" i="2"/>
  <c r="L10" i="2"/>
  <c r="K11" i="2"/>
  <c r="L11" i="2"/>
  <c r="K12" i="2"/>
  <c r="L12" i="2"/>
  <c r="K14" i="2"/>
  <c r="T14" i="2"/>
  <c r="U14" i="2"/>
  <c r="K15" i="2"/>
  <c r="T15" i="2"/>
  <c r="U15" i="2"/>
  <c r="K17" i="2"/>
  <c r="T17" i="2"/>
  <c r="U17" i="2"/>
  <c r="K18" i="2"/>
  <c r="K19" i="2"/>
  <c r="K20" i="2"/>
  <c r="K21" i="2"/>
  <c r="L21" i="2"/>
  <c r="K22" i="2"/>
  <c r="L22" i="2"/>
  <c r="K23" i="2"/>
  <c r="L23" i="2"/>
  <c r="T23" i="2"/>
  <c r="U23" i="2"/>
  <c r="K24" i="2"/>
  <c r="L24" i="2"/>
  <c r="K26" i="2"/>
  <c r="L26" i="2"/>
  <c r="K27" i="2"/>
  <c r="L27" i="2"/>
  <c r="K32" i="2"/>
  <c r="K30" i="2"/>
  <c r="L30" i="2"/>
  <c r="K29" i="2"/>
  <c r="K31" i="2"/>
  <c r="L31" i="2"/>
  <c r="K38" i="2"/>
  <c r="K36" i="2"/>
  <c r="L36" i="2"/>
  <c r="K35" i="2"/>
  <c r="K34" i="2"/>
  <c r="L34" i="2"/>
  <c r="T34" i="2"/>
  <c r="U34" i="2"/>
  <c r="K39" i="2"/>
  <c r="L39" i="2"/>
  <c r="K37" i="2"/>
  <c r="K40" i="2"/>
  <c r="L40" i="2"/>
  <c r="K41" i="2"/>
  <c r="L41" i="2"/>
  <c r="K45" i="2"/>
  <c r="L45" i="2"/>
  <c r="K49" i="2"/>
  <c r="K52" i="2"/>
  <c r="L52" i="2"/>
  <c r="K50" i="2"/>
  <c r="K46" i="2"/>
  <c r="L46" i="2"/>
  <c r="K48" i="2"/>
  <c r="L48" i="2"/>
  <c r="K47" i="2"/>
  <c r="L47" i="2"/>
  <c r="K43" i="2"/>
  <c r="L43" i="2"/>
  <c r="K44" i="2"/>
  <c r="L44" i="2"/>
  <c r="K51" i="2"/>
  <c r="K54" i="2"/>
  <c r="L54" i="2"/>
  <c r="K59" i="2"/>
  <c r="K58" i="2"/>
  <c r="L58" i="2"/>
  <c r="K56" i="2"/>
  <c r="L56" i="2"/>
  <c r="K57" i="2"/>
  <c r="L57" i="2"/>
  <c r="K63" i="2"/>
  <c r="L63" i="2"/>
  <c r="J65" i="2"/>
  <c r="K65" i="2"/>
  <c r="S65" i="2"/>
  <c r="V65" i="2"/>
  <c r="T65" i="2"/>
  <c r="K64" i="2"/>
  <c r="V64" i="2"/>
  <c r="K66" i="2"/>
  <c r="V66" i="2"/>
  <c r="K61" i="2"/>
  <c r="L61" i="2"/>
  <c r="V61" i="2"/>
  <c r="K62" i="2"/>
  <c r="L62" i="2"/>
  <c r="K75" i="2"/>
  <c r="K73" i="2"/>
  <c r="L73" i="2"/>
  <c r="K76" i="2"/>
  <c r="L76" i="2"/>
  <c r="K71" i="2"/>
  <c r="K78" i="2"/>
  <c r="L78" i="2"/>
  <c r="K68" i="2"/>
  <c r="L68" i="2"/>
  <c r="K70" i="2"/>
  <c r="L70" i="2"/>
  <c r="K74" i="2"/>
  <c r="K72" i="2"/>
  <c r="L72" i="2"/>
  <c r="K69" i="2"/>
  <c r="L69" i="2"/>
  <c r="K77" i="2"/>
  <c r="L77" i="2"/>
  <c r="K80" i="2"/>
  <c r="K81" i="2"/>
  <c r="K84" i="2"/>
  <c r="L84" i="2"/>
  <c r="K83" i="2"/>
  <c r="K89" i="2"/>
  <c r="L89" i="2"/>
  <c r="K88" i="2"/>
  <c r="L88" i="2"/>
  <c r="K86" i="2"/>
  <c r="L86" i="2"/>
  <c r="K87" i="2"/>
  <c r="L87" i="2"/>
  <c r="K90" i="2"/>
  <c r="L90" i="2"/>
  <c r="T90" i="2"/>
  <c r="U90" i="2"/>
  <c r="K2" i="2"/>
  <c r="L2" i="2"/>
  <c r="U61" i="2"/>
  <c r="U43" i="2"/>
  <c r="W43" i="2"/>
  <c r="N52" i="2"/>
  <c r="U58" i="2"/>
  <c r="W58" i="2"/>
  <c r="U6" i="2"/>
  <c r="U22" i="2"/>
  <c r="W22" i="2"/>
  <c r="U4" i="2"/>
  <c r="W4" i="2"/>
  <c r="U11" i="2"/>
  <c r="U30" i="2"/>
  <c r="W30" i="2"/>
  <c r="U65" i="2"/>
  <c r="W65" i="2"/>
  <c r="L14" i="2"/>
  <c r="L4" i="2"/>
  <c r="U19" i="2"/>
  <c r="W19" i="2"/>
  <c r="U38" i="2"/>
  <c r="W38" i="2"/>
  <c r="L59" i="2"/>
  <c r="L44" i="3"/>
  <c r="L81" i="2"/>
  <c r="L75" i="2"/>
  <c r="L64" i="2"/>
  <c r="L51" i="2"/>
  <c r="L49" i="2"/>
  <c r="L37" i="2"/>
  <c r="L35" i="2"/>
  <c r="L29" i="2"/>
  <c r="L20" i="2"/>
  <c r="L17" i="2"/>
  <c r="U81" i="2"/>
  <c r="W81" i="2"/>
  <c r="L80" i="2"/>
  <c r="L74" i="2"/>
  <c r="L19" i="2"/>
  <c r="V4" i="2"/>
  <c r="U52" i="2"/>
  <c r="W52" i="2"/>
  <c r="U80" i="2"/>
  <c r="L83" i="2"/>
  <c r="L38" i="2"/>
  <c r="U62" i="2"/>
  <c r="U31" i="2"/>
  <c r="U39" i="2"/>
  <c r="M51" i="2"/>
  <c r="N51" i="2"/>
  <c r="U7" i="2"/>
  <c r="U76" i="2"/>
  <c r="V23" i="2"/>
  <c r="W23" i="2"/>
  <c r="Z23" i="2"/>
  <c r="AA23" i="2"/>
  <c r="L5" i="2"/>
  <c r="M5" i="2"/>
  <c r="N5" i="2"/>
  <c r="U24" i="2"/>
  <c r="W24" i="2"/>
  <c r="N64" i="2"/>
  <c r="U64" i="2"/>
  <c r="W64" i="2"/>
  <c r="Z64" i="2"/>
  <c r="U45" i="2"/>
  <c r="U51" i="2"/>
  <c r="U77" i="2"/>
  <c r="W77" i="2"/>
  <c r="U68" i="2"/>
  <c r="W68" i="2"/>
  <c r="U35" i="2"/>
  <c r="W35" i="2"/>
  <c r="Z35" i="2"/>
  <c r="U3" i="2"/>
  <c r="W3" i="2"/>
  <c r="Z3" i="2"/>
  <c r="U40" i="2"/>
  <c r="U56" i="2"/>
  <c r="W56" i="2"/>
  <c r="U59" i="2"/>
  <c r="W59" i="2"/>
  <c r="U75" i="2"/>
  <c r="W75" i="2"/>
  <c r="N89" i="2"/>
  <c r="U32" i="2"/>
  <c r="U2" i="2"/>
  <c r="W2" i="2"/>
  <c r="Z2" i="2"/>
  <c r="N4" i="2"/>
  <c r="Z4" i="2"/>
  <c r="N44" i="2"/>
  <c r="Z44" i="2"/>
  <c r="U71" i="2"/>
  <c r="W71" i="2"/>
  <c r="N34" i="2"/>
  <c r="U86" i="2"/>
  <c r="W86" i="2"/>
  <c r="U5" i="2"/>
  <c r="W5" i="2"/>
  <c r="U12" i="2"/>
  <c r="W12" i="2"/>
  <c r="W11" i="2"/>
  <c r="U47" i="2"/>
  <c r="W47" i="2"/>
  <c r="W45" i="2"/>
  <c r="U54" i="2"/>
  <c r="W54" i="2"/>
  <c r="U27" i="2"/>
  <c r="W27" i="2"/>
  <c r="U21" i="2"/>
  <c r="W21" i="2"/>
  <c r="U10" i="2"/>
  <c r="W10" i="2"/>
  <c r="M22" i="2"/>
  <c r="N22" i="2"/>
  <c r="M30" i="2"/>
  <c r="N30" i="2"/>
  <c r="Z30" i="2"/>
  <c r="N46" i="2"/>
  <c r="M63" i="2"/>
  <c r="N63" i="2"/>
  <c r="W39" i="2"/>
  <c r="N62" i="2"/>
  <c r="V45" i="2"/>
  <c r="W6" i="2"/>
  <c r="U69" i="2"/>
  <c r="W69" i="2"/>
  <c r="Z69" i="2"/>
  <c r="U70" i="2"/>
  <c r="W70" i="2"/>
  <c r="U87" i="2"/>
  <c r="W87" i="2"/>
  <c r="L65" i="2"/>
  <c r="W61" i="2"/>
  <c r="N24" i="2"/>
  <c r="U20" i="2"/>
  <c r="W20" i="2"/>
  <c r="N20" i="2"/>
  <c r="N10" i="2"/>
  <c r="W31" i="2"/>
  <c r="N31" i="2"/>
  <c r="Z31" i="2"/>
  <c r="N19" i="2"/>
  <c r="N11" i="2"/>
  <c r="Z11" i="2"/>
  <c r="N47" i="2"/>
  <c r="U49" i="2"/>
  <c r="W49" i="2"/>
  <c r="N54" i="2"/>
  <c r="N26" i="2"/>
  <c r="N58" i="2"/>
  <c r="N72" i="2"/>
  <c r="N68" i="2"/>
  <c r="U73" i="2"/>
  <c r="W73" i="2"/>
  <c r="U8" i="2"/>
  <c r="U83" i="2"/>
  <c r="W83" i="2"/>
  <c r="W17" i="2"/>
  <c r="N90" i="2"/>
  <c r="M61" i="2"/>
  <c r="N61" i="2"/>
  <c r="W62" i="2"/>
  <c r="V21" i="2"/>
  <c r="V20" i="2"/>
  <c r="N29" i="2"/>
  <c r="U18" i="2"/>
  <c r="W18" i="2"/>
  <c r="M38" i="2"/>
  <c r="N38" i="2"/>
  <c r="U37" i="2"/>
  <c r="W37" i="2"/>
  <c r="U36" i="2"/>
  <c r="W36" i="2"/>
  <c r="U48" i="2"/>
  <c r="W48" i="2"/>
  <c r="V49" i="2"/>
  <c r="U57" i="2"/>
  <c r="W57" i="2"/>
  <c r="U66" i="2"/>
  <c r="U50" i="2"/>
  <c r="U74" i="2"/>
  <c r="W74" i="2"/>
  <c r="V71" i="2"/>
  <c r="U41" i="2"/>
  <c r="W41" i="2"/>
  <c r="M81" i="2"/>
  <c r="N81" i="2"/>
  <c r="L32" i="2"/>
  <c r="U84" i="2"/>
  <c r="W84" i="2"/>
  <c r="U77" i="3"/>
  <c r="W77" i="3"/>
  <c r="L77" i="3"/>
  <c r="U64" i="3"/>
  <c r="L66" i="3"/>
  <c r="W62" i="3"/>
  <c r="Z62" i="3"/>
  <c r="L11" i="3"/>
  <c r="W69" i="3"/>
  <c r="U13" i="3"/>
  <c r="W13" i="3"/>
  <c r="U71" i="3"/>
  <c r="W71" i="3"/>
  <c r="Z71" i="3"/>
  <c r="L71" i="3"/>
  <c r="L74" i="3"/>
  <c r="L25" i="3"/>
  <c r="L102" i="3"/>
  <c r="L127" i="3"/>
  <c r="L136" i="3"/>
  <c r="U125" i="3"/>
  <c r="U15" i="3"/>
  <c r="L15" i="3"/>
  <c r="L14" i="3"/>
  <c r="L119" i="3"/>
  <c r="L131" i="3"/>
  <c r="L116" i="3"/>
  <c r="L120" i="3"/>
  <c r="U136" i="3"/>
  <c r="W136" i="3"/>
  <c r="Z136" i="3"/>
  <c r="L41" i="3"/>
  <c r="L46" i="3"/>
  <c r="L53" i="3"/>
  <c r="U43" i="3"/>
  <c r="U47" i="3"/>
  <c r="W47" i="3"/>
  <c r="U103" i="3"/>
  <c r="W103" i="3"/>
  <c r="U61" i="3"/>
  <c r="U123" i="3"/>
  <c r="W123" i="3"/>
  <c r="U44" i="3"/>
  <c r="W44" i="3"/>
  <c r="U74" i="3"/>
  <c r="W74" i="3"/>
  <c r="L142" i="3"/>
  <c r="L143" i="3"/>
  <c r="U14" i="3"/>
  <c r="W14" i="3"/>
  <c r="N142" i="3"/>
  <c r="U94" i="3"/>
  <c r="U108" i="3"/>
  <c r="W108" i="3"/>
  <c r="Z108" i="3"/>
  <c r="U32" i="3"/>
  <c r="W32" i="3"/>
  <c r="N41" i="3"/>
  <c r="U119" i="3"/>
  <c r="U34" i="3"/>
  <c r="W34" i="3"/>
  <c r="U130" i="3"/>
  <c r="W130" i="3"/>
  <c r="W3" i="3"/>
  <c r="W14" i="2"/>
  <c r="Z14" i="2"/>
  <c r="U117" i="3"/>
  <c r="N117" i="3"/>
  <c r="W5" i="3"/>
  <c r="L15" i="2"/>
  <c r="L121" i="3"/>
  <c r="L49" i="3"/>
  <c r="U63" i="3"/>
  <c r="W63" i="3"/>
  <c r="Z63" i="3"/>
  <c r="N88" i="3"/>
  <c r="L109" i="3"/>
  <c r="U140" i="3"/>
  <c r="W140" i="3"/>
  <c r="Z140" i="3"/>
  <c r="L146" i="3"/>
  <c r="L81" i="3"/>
  <c r="L84" i="3"/>
  <c r="U112" i="3"/>
  <c r="L130" i="3"/>
  <c r="U139" i="3"/>
  <c r="W139" i="3"/>
  <c r="L145" i="3"/>
  <c r="U151" i="3"/>
  <c r="W151" i="3"/>
  <c r="U37" i="3"/>
  <c r="W37" i="3"/>
  <c r="U59" i="3"/>
  <c r="W59" i="3"/>
  <c r="N10" i="3"/>
  <c r="N66" i="3"/>
  <c r="U17" i="3"/>
  <c r="W17" i="3"/>
  <c r="L34" i="3"/>
  <c r="L51" i="3"/>
  <c r="U52" i="3"/>
  <c r="U10" i="3"/>
  <c r="L86" i="3"/>
  <c r="U87" i="3"/>
  <c r="W87" i="3"/>
  <c r="U104" i="3"/>
  <c r="W104" i="3"/>
  <c r="L110" i="3"/>
  <c r="U115" i="3"/>
  <c r="W115" i="3"/>
  <c r="U116" i="3"/>
  <c r="U124" i="3"/>
  <c r="U129" i="3"/>
  <c r="W129" i="3"/>
  <c r="U127" i="3"/>
  <c r="U134" i="3"/>
  <c r="W134" i="3"/>
  <c r="U143" i="3"/>
  <c r="W143" i="3"/>
  <c r="U146" i="3"/>
  <c r="U147" i="3"/>
  <c r="L150" i="3"/>
  <c r="L151" i="3"/>
  <c r="L8" i="3"/>
  <c r="L43" i="3"/>
  <c r="L58" i="3"/>
  <c r="U39" i="3"/>
  <c r="W39" i="3"/>
  <c r="U91" i="3"/>
  <c r="W91" i="3"/>
  <c r="Z91" i="3"/>
  <c r="L94" i="3"/>
  <c r="L101" i="3"/>
  <c r="L103" i="3"/>
  <c r="V108" i="3"/>
  <c r="U102" i="3"/>
  <c r="W31" i="3"/>
  <c r="Z31" i="3"/>
  <c r="U120" i="3"/>
  <c r="W120" i="3"/>
  <c r="Z120" i="3"/>
  <c r="U131" i="3"/>
  <c r="W131" i="3"/>
  <c r="L138" i="3"/>
  <c r="U141" i="3"/>
  <c r="M8" i="3"/>
  <c r="N8" i="3"/>
  <c r="N14" i="3"/>
  <c r="L32" i="3"/>
  <c r="W49" i="3"/>
  <c r="U28" i="3"/>
  <c r="W28" i="3"/>
  <c r="U16" i="3"/>
  <c r="W16" i="3"/>
  <c r="W4" i="3"/>
  <c r="Z4" i="3"/>
  <c r="U30" i="3"/>
  <c r="U40" i="3"/>
  <c r="W40" i="3"/>
  <c r="U85" i="3"/>
  <c r="W85" i="3"/>
  <c r="U56" i="3"/>
  <c r="W56" i="3"/>
  <c r="N5" i="3"/>
  <c r="N109" i="3"/>
  <c r="L112" i="3"/>
  <c r="N125" i="3"/>
  <c r="U21" i="3"/>
  <c r="U25" i="3"/>
  <c r="W25" i="3"/>
  <c r="U42" i="3"/>
  <c r="W42" i="3"/>
  <c r="L54" i="3"/>
  <c r="N54" i="3"/>
  <c r="L63" i="3"/>
  <c r="U65" i="3"/>
  <c r="W65" i="3"/>
  <c r="U57" i="3"/>
  <c r="L92" i="3"/>
  <c r="N68" i="3"/>
  <c r="N96" i="3"/>
  <c r="N103" i="3"/>
  <c r="U101" i="3"/>
  <c r="N13" i="3"/>
  <c r="U110" i="3"/>
  <c r="W110" i="3"/>
  <c r="W19" i="3"/>
  <c r="N69" i="3"/>
  <c r="U135" i="3"/>
  <c r="W135" i="3"/>
  <c r="Z135" i="3"/>
  <c r="U142" i="3"/>
  <c r="W142" i="3"/>
  <c r="L96" i="3"/>
  <c r="L97" i="3"/>
  <c r="W102" i="3"/>
  <c r="N143" i="3"/>
  <c r="V8" i="3"/>
  <c r="N17" i="3"/>
  <c r="U8" i="3"/>
  <c r="W8" i="3"/>
  <c r="L21" i="3"/>
  <c r="N21" i="3"/>
  <c r="V25" i="3"/>
  <c r="N25" i="3"/>
  <c r="L29" i="3"/>
  <c r="M16" i="3"/>
  <c r="N16" i="3"/>
  <c r="N46" i="3"/>
  <c r="U53" i="3"/>
  <c r="W53" i="3"/>
  <c r="Z53" i="3"/>
  <c r="U54" i="3"/>
  <c r="W54" i="3"/>
  <c r="N6" i="3"/>
  <c r="N37" i="3"/>
  <c r="W101" i="3"/>
  <c r="Z101" i="3"/>
  <c r="L17" i="3"/>
  <c r="N32" i="3"/>
  <c r="Z32" i="3"/>
  <c r="U46" i="3"/>
  <c r="W46" i="3"/>
  <c r="Z46" i="3"/>
  <c r="U6" i="3"/>
  <c r="W6" i="3"/>
  <c r="V63" i="3"/>
  <c r="L65" i="3"/>
  <c r="N38" i="3"/>
  <c r="N2" i="3"/>
  <c r="U66" i="3"/>
  <c r="W30" i="3"/>
  <c r="Z30" i="3"/>
  <c r="N18" i="3"/>
  <c r="U70" i="3"/>
  <c r="W70" i="3"/>
  <c r="Z70" i="3"/>
  <c r="W81" i="3"/>
  <c r="Z81" i="3"/>
  <c r="U82" i="3"/>
  <c r="W82" i="3"/>
  <c r="N86" i="3"/>
  <c r="U88" i="3"/>
  <c r="W88" i="3"/>
  <c r="Z88" i="3"/>
  <c r="L89" i="3"/>
  <c r="U92" i="3"/>
  <c r="W92" i="3"/>
  <c r="N56" i="3"/>
  <c r="N9" i="3"/>
  <c r="N102" i="3"/>
  <c r="N48" i="3"/>
  <c r="N24" i="3"/>
  <c r="N64" i="3"/>
  <c r="V106" i="3"/>
  <c r="W106" i="3"/>
  <c r="N95" i="3"/>
  <c r="W125" i="3"/>
  <c r="L147" i="3"/>
  <c r="U41" i="3"/>
  <c r="W41" i="3"/>
  <c r="N80" i="3"/>
  <c r="U78" i="3"/>
  <c r="W78" i="3"/>
  <c r="N40" i="3"/>
  <c r="N74" i="3"/>
  <c r="U68" i="3"/>
  <c r="W68" i="3"/>
  <c r="N11" i="3"/>
  <c r="U99" i="3"/>
  <c r="W99" i="3"/>
  <c r="N15" i="3"/>
  <c r="N112" i="3"/>
  <c r="N115" i="3"/>
  <c r="N33" i="3"/>
  <c r="U128" i="3"/>
  <c r="W128" i="3"/>
  <c r="N131" i="3"/>
  <c r="Z131" i="3"/>
  <c r="N138" i="3"/>
  <c r="W124" i="3"/>
  <c r="U149" i="3"/>
  <c r="W149" i="3"/>
  <c r="U2" i="3"/>
  <c r="W2" i="3"/>
  <c r="U18" i="3"/>
  <c r="W18" i="3"/>
  <c r="Z18" i="3"/>
  <c r="L80" i="3"/>
  <c r="N12" i="3"/>
  <c r="L82" i="3"/>
  <c r="U86" i="3"/>
  <c r="W86" i="3"/>
  <c r="Z86" i="3"/>
  <c r="W24" i="3"/>
  <c r="N73" i="3"/>
  <c r="W75" i="3"/>
  <c r="Z75" i="3"/>
  <c r="N146" i="3"/>
  <c r="N147" i="3"/>
  <c r="Z24" i="2"/>
  <c r="Z19" i="2"/>
  <c r="Z43" i="2"/>
  <c r="Z52" i="2"/>
  <c r="Z58" i="2"/>
  <c r="M66" i="2"/>
  <c r="N66" i="2"/>
  <c r="M50" i="2"/>
  <c r="N50" i="2"/>
  <c r="M8" i="2"/>
  <c r="N8" i="2"/>
  <c r="U51" i="3"/>
  <c r="W51" i="3"/>
  <c r="V51" i="3"/>
  <c r="L66" i="2"/>
  <c r="M65" i="2"/>
  <c r="N65" i="2"/>
  <c r="Z65" i="2"/>
  <c r="L50" i="2"/>
  <c r="L18" i="2"/>
  <c r="L8" i="2"/>
  <c r="U29" i="2"/>
  <c r="W29" i="2"/>
  <c r="Z29" i="2"/>
  <c r="Z54" i="2"/>
  <c r="V63" i="2"/>
  <c r="U63" i="2"/>
  <c r="W63" i="2"/>
  <c r="M6" i="2"/>
  <c r="N6" i="2"/>
  <c r="Z6" i="2"/>
  <c r="V72" i="2"/>
  <c r="U72" i="2"/>
  <c r="W72" i="2"/>
  <c r="Z72" i="2"/>
  <c r="M74" i="2"/>
  <c r="N74" i="2"/>
  <c r="Z74" i="2"/>
  <c r="N73" i="2"/>
  <c r="M41" i="2"/>
  <c r="N41" i="2"/>
  <c r="N17" i="2"/>
  <c r="Z17" i="2"/>
  <c r="AA17" i="2"/>
  <c r="V90" i="2"/>
  <c r="W90" i="2"/>
  <c r="U89" i="2"/>
  <c r="W89" i="2"/>
  <c r="Z89" i="2"/>
  <c r="V89" i="2"/>
  <c r="M87" i="2"/>
  <c r="N87" i="2"/>
  <c r="Z87" i="2"/>
  <c r="V21" i="3"/>
  <c r="W21" i="3"/>
  <c r="Z21" i="3"/>
  <c r="M28" i="3"/>
  <c r="N28" i="3"/>
  <c r="M42" i="3"/>
  <c r="N42" i="3"/>
  <c r="U38" i="3"/>
  <c r="W38" i="3"/>
  <c r="M70" i="3"/>
  <c r="L70" i="3"/>
  <c r="V12" i="3"/>
  <c r="U76" i="3"/>
  <c r="W76" i="3"/>
  <c r="M87" i="3"/>
  <c r="N87" i="3"/>
  <c r="Z87" i="3"/>
  <c r="L87" i="3"/>
  <c r="M57" i="3"/>
  <c r="N57" i="3"/>
  <c r="M85" i="3"/>
  <c r="N85" i="3"/>
  <c r="L85" i="3"/>
  <c r="U109" i="3"/>
  <c r="W109" i="3"/>
  <c r="V109" i="3"/>
  <c r="V95" i="3"/>
  <c r="W95" i="3"/>
  <c r="N18" i="2"/>
  <c r="Z18" i="2"/>
  <c r="N37" i="2"/>
  <c r="Z39" i="2"/>
  <c r="W40" i="2"/>
  <c r="Z40" i="2"/>
  <c r="U26" i="2"/>
  <c r="W26" i="2"/>
  <c r="M57" i="2"/>
  <c r="N57" i="2"/>
  <c r="W7" i="2"/>
  <c r="M59" i="2"/>
  <c r="N59" i="2"/>
  <c r="M75" i="2"/>
  <c r="N75" i="2"/>
  <c r="N70" i="2"/>
  <c r="Z70" i="2"/>
  <c r="M84" i="2"/>
  <c r="N84" i="2"/>
  <c r="V34" i="2"/>
  <c r="W34" i="2"/>
  <c r="N86" i="2"/>
  <c r="Z86" i="2"/>
  <c r="L28" i="3"/>
  <c r="W29" i="3"/>
  <c r="M34" i="3"/>
  <c r="N34" i="3"/>
  <c r="M52" i="3"/>
  <c r="N52" i="3"/>
  <c r="M49" i="3"/>
  <c r="N49" i="3"/>
  <c r="N44" i="3"/>
  <c r="N47" i="3"/>
  <c r="U89" i="3"/>
  <c r="W89" i="3"/>
  <c r="V89" i="3"/>
  <c r="V11" i="3"/>
  <c r="U11" i="3"/>
  <c r="U138" i="3"/>
  <c r="W138" i="3"/>
  <c r="V138" i="3"/>
  <c r="M123" i="3"/>
  <c r="N123" i="3"/>
  <c r="M141" i="3"/>
  <c r="N141" i="3"/>
  <c r="L141" i="3"/>
  <c r="M36" i="2"/>
  <c r="N36" i="2"/>
  <c r="Z36" i="2"/>
  <c r="Z45" i="2"/>
  <c r="V78" i="2"/>
  <c r="U78" i="2"/>
  <c r="W78" i="2"/>
  <c r="Z78" i="2"/>
  <c r="M71" i="2"/>
  <c r="N71" i="2"/>
  <c r="Z71" i="2"/>
  <c r="M32" i="2"/>
  <c r="N32" i="2"/>
  <c r="M15" i="2"/>
  <c r="N15" i="2"/>
  <c r="V97" i="3"/>
  <c r="U97" i="3"/>
  <c r="W97" i="3"/>
  <c r="Z97" i="3"/>
  <c r="U107" i="3"/>
  <c r="W107" i="3"/>
  <c r="Z107" i="3"/>
  <c r="V107" i="3"/>
  <c r="M61" i="3"/>
  <c r="N61" i="3"/>
  <c r="L71" i="2"/>
  <c r="N12" i="2"/>
  <c r="Z12" i="2"/>
  <c r="N21" i="2"/>
  <c r="Z21" i="2"/>
  <c r="V40" i="2"/>
  <c r="U46" i="2"/>
  <c r="W46" i="2"/>
  <c r="Z46" i="2"/>
  <c r="N48" i="2"/>
  <c r="M49" i="2"/>
  <c r="N49" i="2"/>
  <c r="W51" i="2"/>
  <c r="N56" i="2"/>
  <c r="Z56" i="2"/>
  <c r="W66" i="2"/>
  <c r="M7" i="2"/>
  <c r="N7" i="2"/>
  <c r="W50" i="2"/>
  <c r="M76" i="2"/>
  <c r="N76" i="2"/>
  <c r="N77" i="2"/>
  <c r="Z77" i="2"/>
  <c r="Z68" i="2"/>
  <c r="W8" i="2"/>
  <c r="M80" i="2"/>
  <c r="N80" i="2"/>
  <c r="W32" i="2"/>
  <c r="M27" i="2"/>
  <c r="N27" i="2"/>
  <c r="N83" i="2"/>
  <c r="Z83" i="2"/>
  <c r="W15" i="2"/>
  <c r="V88" i="2"/>
  <c r="U88" i="2"/>
  <c r="W88" i="2"/>
  <c r="Z88" i="2"/>
  <c r="M29" i="3"/>
  <c r="N29" i="3"/>
  <c r="L42" i="3"/>
  <c r="L52" i="3"/>
  <c r="W43" i="3"/>
  <c r="Z43" i="3"/>
  <c r="M59" i="3"/>
  <c r="N59" i="3"/>
  <c r="L59" i="3"/>
  <c r="M78" i="3"/>
  <c r="N78" i="3"/>
  <c r="U84" i="3"/>
  <c r="W84" i="3"/>
  <c r="V96" i="3"/>
  <c r="M100" i="3"/>
  <c r="N100" i="3"/>
  <c r="L100" i="3"/>
  <c r="M99" i="3"/>
  <c r="N99" i="3"/>
  <c r="L99" i="3"/>
  <c r="M110" i="3"/>
  <c r="N110" i="3"/>
  <c r="V121" i="3"/>
  <c r="U121" i="3"/>
  <c r="L61" i="3"/>
  <c r="U80" i="3"/>
  <c r="W80" i="3"/>
  <c r="Z80" i="3"/>
  <c r="V80" i="3"/>
  <c r="M76" i="3"/>
  <c r="N76" i="3"/>
  <c r="M89" i="3"/>
  <c r="N89" i="3"/>
  <c r="V7" i="3"/>
  <c r="W7" i="3"/>
  <c r="Z7" i="3"/>
  <c r="V105" i="3"/>
  <c r="W105" i="3"/>
  <c r="M134" i="3"/>
  <c r="N134" i="3"/>
  <c r="M139" i="3"/>
  <c r="N139" i="3"/>
  <c r="U145" i="3"/>
  <c r="W145" i="3"/>
  <c r="V150" i="3"/>
  <c r="U150" i="3"/>
  <c r="W150" i="3"/>
  <c r="Z150" i="3"/>
  <c r="V50" i="2"/>
  <c r="W76" i="2"/>
  <c r="W80" i="2"/>
  <c r="W52" i="3"/>
  <c r="N51" i="3"/>
  <c r="V65" i="3"/>
  <c r="W57" i="3"/>
  <c r="N84" i="3"/>
  <c r="N39" i="3"/>
  <c r="Z39" i="3"/>
  <c r="U105" i="3"/>
  <c r="V26" i="3"/>
  <c r="W26" i="3"/>
  <c r="V113" i="3"/>
  <c r="W113" i="3"/>
  <c r="Z113" i="3"/>
  <c r="V132" i="3"/>
  <c r="U132" i="3"/>
  <c r="L57" i="3"/>
  <c r="U58" i="3"/>
  <c r="W58" i="3"/>
  <c r="Z58" i="3"/>
  <c r="W10" i="3"/>
  <c r="Z10" i="3"/>
  <c r="U45" i="3"/>
  <c r="W45" i="3"/>
  <c r="N45" i="3"/>
  <c r="M65" i="3"/>
  <c r="N65" i="3"/>
  <c r="L76" i="3"/>
  <c r="U12" i="3"/>
  <c r="W12" i="3"/>
  <c r="V86" i="3"/>
  <c r="U96" i="3"/>
  <c r="W96" i="3"/>
  <c r="V9" i="3"/>
  <c r="W9" i="3"/>
  <c r="M104" i="3"/>
  <c r="N104" i="3"/>
  <c r="W61" i="3"/>
  <c r="V61" i="3"/>
  <c r="M26" i="3"/>
  <c r="N26" i="3"/>
  <c r="M23" i="3"/>
  <c r="N23" i="3"/>
  <c r="Z23" i="3"/>
  <c r="V33" i="3"/>
  <c r="W33" i="3"/>
  <c r="W79" i="3"/>
  <c r="V145" i="3"/>
  <c r="W66" i="3"/>
  <c r="L78" i="3"/>
  <c r="N82" i="3"/>
  <c r="N92" i="3"/>
  <c r="N3" i="3"/>
  <c r="Z3" i="3"/>
  <c r="V15" i="3"/>
  <c r="W15" i="3"/>
  <c r="W112" i="3"/>
  <c r="V35" i="3"/>
  <c r="W35" i="3"/>
  <c r="V64" i="3"/>
  <c r="W64" i="3"/>
  <c r="W50" i="3"/>
  <c r="M124" i="3"/>
  <c r="N124" i="3"/>
  <c r="L124" i="3"/>
  <c r="M132" i="3"/>
  <c r="N132" i="3"/>
  <c r="W146" i="3"/>
  <c r="V146" i="3"/>
  <c r="M149" i="3"/>
  <c r="N149" i="3"/>
  <c r="U113" i="3"/>
  <c r="W116" i="3"/>
  <c r="N35" i="3"/>
  <c r="M50" i="3"/>
  <c r="N50" i="3"/>
  <c r="W73" i="3"/>
  <c r="V128" i="3"/>
  <c r="N127" i="3"/>
  <c r="Z130" i="3"/>
  <c r="N106" i="3"/>
  <c r="N105" i="3"/>
  <c r="L139" i="3"/>
  <c r="M121" i="3"/>
  <c r="N121" i="3"/>
  <c r="U48" i="3"/>
  <c r="W48" i="3"/>
  <c r="U100" i="3"/>
  <c r="W100" i="3"/>
  <c r="N20" i="3"/>
  <c r="Z20" i="3"/>
  <c r="N19" i="3"/>
  <c r="L115" i="3"/>
  <c r="V116" i="3"/>
  <c r="M116" i="3"/>
  <c r="N116" i="3"/>
  <c r="W119" i="3"/>
  <c r="Z119" i="3"/>
  <c r="V119" i="3"/>
  <c r="N129" i="3"/>
  <c r="M77" i="3"/>
  <c r="N77" i="3"/>
  <c r="L134" i="3"/>
  <c r="W141" i="3"/>
  <c r="N145" i="3"/>
  <c r="L149" i="3"/>
  <c r="W147" i="3"/>
  <c r="L123" i="3"/>
  <c r="N128" i="3"/>
  <c r="W127" i="3"/>
  <c r="N79" i="3"/>
  <c r="W117" i="3"/>
  <c r="M151" i="3"/>
  <c r="N151" i="3"/>
  <c r="Z20" i="2"/>
  <c r="Z48" i="2"/>
  <c r="Z47" i="2"/>
  <c r="Z49" i="2"/>
  <c r="Z50" i="2"/>
  <c r="Z51" i="2"/>
  <c r="AA48" i="2"/>
  <c r="Z34" i="2"/>
  <c r="AA34" i="2"/>
  <c r="Z26" i="2"/>
  <c r="AA51" i="2"/>
  <c r="Z27" i="2"/>
  <c r="AA27" i="2"/>
  <c r="Z38" i="2"/>
  <c r="Z22" i="2"/>
  <c r="Z116" i="3"/>
  <c r="Z59" i="3"/>
  <c r="Z44" i="3"/>
  <c r="Z103" i="3"/>
  <c r="Z73" i="2"/>
  <c r="Z75" i="2"/>
  <c r="Z76" i="2"/>
  <c r="AA73" i="2"/>
  <c r="AA70" i="2"/>
  <c r="Z90" i="2"/>
  <c r="AA90" i="2"/>
  <c r="Z81" i="2"/>
  <c r="Z80" i="2"/>
  <c r="AA81" i="2"/>
  <c r="Z5" i="2"/>
  <c r="Z7" i="2"/>
  <c r="Z8" i="2"/>
  <c r="AA3" i="2"/>
  <c r="Z57" i="2"/>
  <c r="Z63" i="2"/>
  <c r="Z10" i="2"/>
  <c r="AA12" i="2"/>
  <c r="AA10" i="2"/>
  <c r="Z64" i="3"/>
  <c r="Z109" i="3"/>
  <c r="Z56" i="3"/>
  <c r="Z37" i="3"/>
  <c r="Z47" i="3"/>
  <c r="Z6" i="3"/>
  <c r="Z134" i="3"/>
  <c r="Z123" i="3"/>
  <c r="Z84" i="2"/>
  <c r="Z59" i="2"/>
  <c r="AA59" i="2"/>
  <c r="Z41" i="2"/>
  <c r="Z61" i="2"/>
  <c r="Z32" i="2"/>
  <c r="AA32" i="2"/>
  <c r="Z37" i="2"/>
  <c r="AA54" i="2"/>
  <c r="AA50" i="2"/>
  <c r="Z62" i="2"/>
  <c r="Z29" i="3"/>
  <c r="Z19" i="3"/>
  <c r="AA18" i="3"/>
  <c r="Z66" i="3"/>
  <c r="W11" i="3"/>
  <c r="Z11" i="3"/>
  <c r="AA10" i="3"/>
  <c r="Z69" i="3"/>
  <c r="Z13" i="3"/>
  <c r="Z25" i="3"/>
  <c r="Z2" i="3"/>
  <c r="AA2" i="3"/>
  <c r="Z124" i="3"/>
  <c r="Z138" i="3"/>
  <c r="Z14" i="3"/>
  <c r="Z33" i="3"/>
  <c r="AA32" i="3"/>
  <c r="Z34" i="3"/>
  <c r="Z74" i="3"/>
  <c r="Z41" i="3"/>
  <c r="Z102" i="3"/>
  <c r="Z77" i="3"/>
  <c r="Z146" i="3"/>
  <c r="Z28" i="3"/>
  <c r="Z142" i="3"/>
  <c r="Z68" i="3"/>
  <c r="Z104" i="3"/>
  <c r="Z151" i="3"/>
  <c r="Z112" i="3"/>
  <c r="Z40" i="3"/>
  <c r="W132" i="3"/>
  <c r="Z132" i="3"/>
  <c r="W121" i="3"/>
  <c r="Z121" i="3"/>
  <c r="Z48" i="3"/>
  <c r="Z50" i="3"/>
  <c r="Z15" i="3"/>
  <c r="AA14" i="3"/>
  <c r="Z110" i="3"/>
  <c r="Z96" i="3"/>
  <c r="Z12" i="3"/>
  <c r="Z76" i="3"/>
  <c r="Z115" i="3"/>
  <c r="Z54" i="3"/>
  <c r="Z129" i="3"/>
  <c r="Z147" i="3"/>
  <c r="AA75" i="3"/>
  <c r="Z117" i="3"/>
  <c r="Z143" i="3"/>
  <c r="Z5" i="3"/>
  <c r="AA4" i="3"/>
  <c r="Z15" i="2"/>
  <c r="AA15" i="2"/>
  <c r="Z9" i="3"/>
  <c r="Z17" i="3"/>
  <c r="Z8" i="3"/>
  <c r="Z73" i="3"/>
  <c r="Z95" i="3"/>
  <c r="Z79" i="3"/>
  <c r="Z149" i="3"/>
  <c r="Z65" i="3"/>
  <c r="Z49" i="3"/>
  <c r="Z38" i="3"/>
  <c r="AA86" i="3"/>
  <c r="Z125" i="3"/>
  <c r="Z24" i="3"/>
  <c r="Z42" i="3"/>
  <c r="Z16" i="3"/>
  <c r="Z61" i="3"/>
  <c r="Z85" i="3"/>
  <c r="Z100" i="3"/>
  <c r="Z141" i="3"/>
  <c r="Z78" i="3"/>
  <c r="Z106" i="3"/>
  <c r="Z99" i="3"/>
  <c r="AA149" i="3"/>
  <c r="AB149" i="3"/>
  <c r="Z26" i="3"/>
  <c r="AA56" i="2"/>
  <c r="AA103" i="3"/>
  <c r="AA29" i="2"/>
  <c r="AA74" i="2"/>
  <c r="Z84" i="3"/>
  <c r="Z35" i="3"/>
  <c r="Z128" i="3"/>
  <c r="Z145" i="3"/>
  <c r="Z105" i="3"/>
  <c r="Z92" i="3"/>
  <c r="Z45" i="3"/>
  <c r="Z51" i="3"/>
  <c r="AA123" i="3"/>
  <c r="AB123" i="3"/>
  <c r="AA39" i="2"/>
  <c r="AA11" i="2"/>
  <c r="Z66" i="2"/>
  <c r="AA43" i="2"/>
  <c r="AA20" i="3"/>
  <c r="AB20" i="3"/>
  <c r="AA58" i="2"/>
  <c r="Z127" i="3"/>
  <c r="Z82" i="3"/>
  <c r="AA37" i="3"/>
  <c r="Z89" i="3"/>
  <c r="Z52" i="3"/>
  <c r="Z57" i="3"/>
  <c r="AA6" i="3"/>
  <c r="AA38" i="2"/>
  <c r="AA31" i="2"/>
  <c r="AA77" i="2"/>
  <c r="AA8" i="2"/>
  <c r="AA45" i="2"/>
  <c r="AA80" i="2"/>
  <c r="AA40" i="2"/>
  <c r="AA26" i="2"/>
  <c r="AA4" i="2"/>
  <c r="AA30" i="2"/>
  <c r="AA46" i="2"/>
  <c r="AA57" i="2"/>
  <c r="AA35" i="2"/>
  <c r="AA76" i="2"/>
  <c r="AA83" i="2"/>
  <c r="AA24" i="2"/>
  <c r="AA41" i="3"/>
  <c r="AA2" i="2"/>
  <c r="AA72" i="2"/>
  <c r="AA47" i="2"/>
  <c r="AA39" i="3"/>
  <c r="AA30" i="3"/>
  <c r="AA99" i="3"/>
  <c r="AA86" i="2"/>
  <c r="AA52" i="2"/>
  <c r="AA44" i="2"/>
  <c r="AA37" i="2"/>
  <c r="AA88" i="2"/>
  <c r="AA7" i="2"/>
  <c r="AA41" i="2"/>
  <c r="AA14" i="2"/>
  <c r="AA36" i="2"/>
  <c r="AA71" i="2"/>
  <c r="AA49" i="2"/>
  <c r="AA63" i="3"/>
  <c r="AA138" i="3"/>
  <c r="AA56" i="3"/>
  <c r="AA109" i="3"/>
  <c r="AA77" i="3"/>
  <c r="AA23" i="3"/>
  <c r="AA78" i="2"/>
  <c r="AA89" i="2"/>
  <c r="AA19" i="2"/>
  <c r="AA69" i="2"/>
  <c r="AA18" i="2"/>
  <c r="AA20" i="2"/>
  <c r="AA22" i="2"/>
  <c r="AA21" i="2"/>
  <c r="AA68" i="2"/>
  <c r="AA75" i="2"/>
  <c r="AA87" i="2"/>
  <c r="AA84" i="2"/>
  <c r="AA28" i="3"/>
  <c r="AA16" i="3"/>
  <c r="AA8" i="3"/>
  <c r="AA45" i="3"/>
  <c r="AA58" i="3"/>
  <c r="AB58" i="3"/>
  <c r="AA94" i="3"/>
  <c r="AA79" i="3"/>
  <c r="AA119" i="3"/>
  <c r="AB119" i="3"/>
  <c r="AA105" i="3"/>
  <c r="AA43" i="3"/>
  <c r="AA127" i="3"/>
  <c r="AA130" i="3"/>
  <c r="AB130" i="3"/>
  <c r="AA112" i="3"/>
  <c r="AB112" i="3"/>
  <c r="AA101" i="3"/>
  <c r="AA81" i="3"/>
  <c r="AA51" i="3"/>
  <c r="AA34" i="3"/>
  <c r="AB32" i="3"/>
  <c r="AA91" i="3"/>
  <c r="AB91" i="3"/>
  <c r="AA145" i="3"/>
  <c r="AB145" i="3"/>
  <c r="AA141" i="3"/>
  <c r="AB138" i="3"/>
  <c r="AA88" i="3"/>
  <c r="AA25" i="3"/>
  <c r="AA96" i="3"/>
  <c r="AA68" i="3"/>
  <c r="AA12" i="3"/>
  <c r="AA47" i="3"/>
  <c r="AA107" i="3"/>
  <c r="AA53" i="3"/>
  <c r="AA61" i="3"/>
  <c r="AA70" i="3"/>
  <c r="AA49" i="3"/>
  <c r="AA65" i="3"/>
  <c r="AA84" i="3"/>
  <c r="AB88" i="3"/>
  <c r="AA73" i="3"/>
  <c r="AA115" i="3"/>
  <c r="AB115" i="3"/>
  <c r="AA134" i="3"/>
  <c r="AB134" i="3"/>
  <c r="AB56" i="3"/>
  <c r="AA5" i="2"/>
  <c r="AA6" i="2"/>
  <c r="AB6" i="3"/>
  <c r="AB41" i="3"/>
  <c r="AB94" i="3"/>
  <c r="AB84" i="3"/>
  <c r="AB10" i="3"/>
  <c r="AB109" i="3"/>
  <c r="AB99" i="3"/>
  <c r="AB86" i="3"/>
  <c r="AB107" i="3"/>
  <c r="AB70" i="3"/>
  <c r="AB25" i="3"/>
  <c r="AB34" i="3"/>
  <c r="AB30" i="3"/>
  <c r="AB28" i="3"/>
  <c r="AB2" i="3"/>
  <c r="AB18" i="3"/>
  <c r="AB12" i="3"/>
  <c r="AB16" i="3"/>
  <c r="AB14" i="3"/>
  <c r="AB4" i="3"/>
  <c r="AB8" i="3"/>
  <c r="AB96" i="3"/>
  <c r="AB127" i="3"/>
  <c r="AB81" i="3"/>
  <c r="AB65" i="3"/>
  <c r="AB105" i="3"/>
  <c r="AB103" i="3"/>
  <c r="AB53" i="3"/>
  <c r="AB73" i="3"/>
  <c r="AB37" i="3"/>
  <c r="AB75" i="3"/>
  <c r="AB77" i="3"/>
  <c r="AB51" i="3"/>
  <c r="AB101" i="3"/>
  <c r="AB79" i="3"/>
  <c r="AB23" i="3"/>
  <c r="AB47" i="3"/>
  <c r="AB45" i="3"/>
  <c r="AB49" i="3"/>
  <c r="AB141" i="3"/>
  <c r="AB43" i="3"/>
  <c r="AB68" i="3"/>
  <c r="AB39" i="3"/>
  <c r="AB61" i="3"/>
  <c r="AB63" i="3"/>
</calcChain>
</file>

<file path=xl/sharedStrings.xml><?xml version="1.0" encoding="utf-8"?>
<sst xmlns="http://schemas.openxmlformats.org/spreadsheetml/2006/main" count="1576" uniqueCount="233">
  <si>
    <t>Comp No.</t>
  </si>
  <si>
    <t>Grade 5 - Womens Pairs</t>
  </si>
  <si>
    <t>Club</t>
  </si>
  <si>
    <t>Grade 1 - Womens Pairs</t>
  </si>
  <si>
    <t>Grade 1 - Mens Pairs</t>
  </si>
  <si>
    <t>Grade 1 - Mixed Pairs</t>
  </si>
  <si>
    <t>Grade 2 - Womens Pairs</t>
  </si>
  <si>
    <t>Grade 2 - Mens Pairs</t>
  </si>
  <si>
    <t>Grade 2 - Mixed Pairs</t>
  </si>
  <si>
    <t>Grade 2 - Groups</t>
  </si>
  <si>
    <t>Grade 3 - Mens Pairs</t>
  </si>
  <si>
    <t>Grade 3 - Mixed Pairs</t>
  </si>
  <si>
    <t>Grade 3 - Womens Pairs</t>
  </si>
  <si>
    <t>Grade 3 - Womens Group</t>
  </si>
  <si>
    <t>Grade 4 - Womens Pairs</t>
  </si>
  <si>
    <t>Grade 4 - Mens Pairs</t>
  </si>
  <si>
    <t>Grade 4 - Mixed Pairs</t>
  </si>
  <si>
    <t>Grade 4 - Womens Group</t>
  </si>
  <si>
    <t>Grade 5 - Mixed Pairs</t>
  </si>
  <si>
    <t>Grade 5 - Womens Group</t>
  </si>
  <si>
    <t>YOUTH - Womens Pairs</t>
  </si>
  <si>
    <t>YOUTH - Mens Pairs</t>
  </si>
  <si>
    <t>YOUTH - Womens Group</t>
  </si>
  <si>
    <t>IDP - Womens Group</t>
  </si>
  <si>
    <t>13-19 Womens Pairs</t>
  </si>
  <si>
    <t>13-19 Womens Group</t>
  </si>
  <si>
    <t xml:space="preserve">SENIOR - Womens Pair </t>
  </si>
  <si>
    <t>AMBER HOUGH &amp; GRACE DOUTHWAITE</t>
  </si>
  <si>
    <t>ETHAN HARLING &amp; ELLIS WALSH</t>
  </si>
  <si>
    <t>NORMANTON</t>
  </si>
  <si>
    <t>BEN LITCHFIELD-SHAW &amp; MOLLY CHAMBERS</t>
  </si>
  <si>
    <t>SALTO</t>
  </si>
  <si>
    <t>AMELIA AYRES &amp; PHEOBE ATKINSON</t>
  </si>
  <si>
    <t>GRACE GALLAGHER &amp; CHLOE CARSWELL</t>
  </si>
  <si>
    <t>CHRISTINA MATSUKATOVA &amp; EMILIA WOJTYNA</t>
  </si>
  <si>
    <t xml:space="preserve">SPIRIT </t>
  </si>
  <si>
    <t>CHARLOTTE MORGAN &amp; FERN BENNETT</t>
  </si>
  <si>
    <t xml:space="preserve">BROOKE JENKINS &amp; ISABELLE BOVEY </t>
  </si>
  <si>
    <t>ELLIE WATSON, AMY SAINT &amp; SHANAME BARRETT</t>
  </si>
  <si>
    <t>LOUGHBOROUGH</t>
  </si>
  <si>
    <t xml:space="preserve">EMILY PORTER &amp; SOPHIA RAITT </t>
  </si>
  <si>
    <t xml:space="preserve">JACK WESSON &amp; CHRISTIAN MARINESCU </t>
  </si>
  <si>
    <t>SPIRIT</t>
  </si>
  <si>
    <t xml:space="preserve">GRACE DURRANDS, ONDINA KINLOCH &amp; ELLA WILSON </t>
  </si>
  <si>
    <t xml:space="preserve">JUSTINE HEAL &amp; AISHA CARANU </t>
  </si>
  <si>
    <t xml:space="preserve">EMILILE WILLIS &amp; ISABELLA CARMICHAEL </t>
  </si>
  <si>
    <t xml:space="preserve">LOUGHBOROUGH </t>
  </si>
  <si>
    <t>ELLENA STAPLES &amp; HOLLY DREWE</t>
  </si>
  <si>
    <t xml:space="preserve">CHANTELLE PAVEY &amp; AMELIE BROKS </t>
  </si>
  <si>
    <t xml:space="preserve">NEVE REDSHAW &amp; OLIVIA ETHERINGTON </t>
  </si>
  <si>
    <t xml:space="preserve">SOPHIE CLEMENTS &amp; OLIVIA PLATT </t>
  </si>
  <si>
    <t xml:space="preserve">ALEX GRAY &amp; ELLA CURTIS </t>
  </si>
  <si>
    <t xml:space="preserve">NINA PENNY, IZZY BUDD &amp; IMOGEN FALCONER </t>
  </si>
  <si>
    <t xml:space="preserve">LAURA PRICE, LILY WORLEDGE &amp; EBONY BROKS </t>
  </si>
  <si>
    <t>MELISSA MEER, KIRSTEN LEWIS &amp; ELLIE MONTGOMERY</t>
  </si>
  <si>
    <t>EAST KILBRIDE</t>
  </si>
  <si>
    <t>BRENNA CRUICKSHANK &amp; MIA COSTELLO</t>
  </si>
  <si>
    <t xml:space="preserve">ANNA TEARNEY &amp; MAIA WATT </t>
  </si>
  <si>
    <t xml:space="preserve">EAST KILBRIDGE </t>
  </si>
  <si>
    <t>EMMA HENDERSON &amp; MILLIE REID</t>
  </si>
  <si>
    <t>CAMERON ROONEY &amp; EVE MACFARLANE</t>
  </si>
  <si>
    <t>OLIVIA HUGHES, ZOE DARROCH &amp; EVIE MCFARLANE</t>
  </si>
  <si>
    <t xml:space="preserve">EILIDH STEVEN &amp; SKY BAKKE </t>
  </si>
  <si>
    <t>CHLOE LAVELLE &amp; EVIE MCDAID</t>
  </si>
  <si>
    <t>STEVENAGE</t>
  </si>
  <si>
    <t>FLYNN RILEY &amp; NATALIA PONIATOWSKA</t>
  </si>
  <si>
    <t>JESS SOUTHEY &amp; LILY HENDERSON-THYNNE</t>
  </si>
  <si>
    <t>ABBIE DARTNELL &amp; LUCY BROCKWELL</t>
  </si>
  <si>
    <t xml:space="preserve">ABBIE COOKLAND, DANI HIPKIN &amp; AMY STAMMERS </t>
  </si>
  <si>
    <t>HORSHAM</t>
  </si>
  <si>
    <t>GEORGIA BROCK &amp; NAIMA HYDER</t>
  </si>
  <si>
    <t>BEN RATCLIFFE &amp; NATALIE O'HARA</t>
  </si>
  <si>
    <t>ELLA DRONFIELD, FRAN CLARK &amp; ALEXIS O'HARA</t>
  </si>
  <si>
    <t>JACK GIBSON &amp; SKYE NELSON</t>
  </si>
  <si>
    <t xml:space="preserve">IRVINE BAY </t>
  </si>
  <si>
    <t>NEWPORT</t>
  </si>
  <si>
    <t xml:space="preserve">LEXI POWELL &amp; SIENNA HALPIN </t>
  </si>
  <si>
    <t>IZZY WAITE &amp; RUBY STONES</t>
  </si>
  <si>
    <t>FRANCESCA GOODING &amp; ANABELLE PATINO-SIM</t>
  </si>
  <si>
    <t>RICHMOND</t>
  </si>
  <si>
    <t>GRACE PAVETT, MILLIE SANDERS &amp; CEYDA BULUT</t>
  </si>
  <si>
    <t>HERTFORDSHIRE</t>
  </si>
  <si>
    <t>NATHANIEL SINCLAIR &amp; SOPHIA GAGE</t>
  </si>
  <si>
    <t>ALEX BONATO &amp; JASPER NEMETH</t>
  </si>
  <si>
    <t>TOBY COOPER-DRIVER &amp; OMOGEN WAINMAN</t>
  </si>
  <si>
    <t>JOE CARNEY &amp; EMILY LITTLER</t>
  </si>
  <si>
    <t>WIGAN SEAGULLS</t>
  </si>
  <si>
    <t>VIOLET STONES, MILLIE BEVERIDGE &amp; LILLIAN SAPSFORD</t>
  </si>
  <si>
    <t>PAIGE FINCH, BROOKE PULLEN &amp; TORRI HUNT</t>
  </si>
  <si>
    <t xml:space="preserve">KATIE GILL, ELLIE FRANKPITT &amp; AMELIE BROKS </t>
  </si>
  <si>
    <t xml:space="preserve">TESS POLE &amp; SURANNE SPOKES </t>
  </si>
  <si>
    <t xml:space="preserve">EMILY MILLARD &amp; MADDISON BRAIN </t>
  </si>
  <si>
    <t xml:space="preserve">ISABEL POTTER &amp; LEA WETZEL </t>
  </si>
  <si>
    <t xml:space="preserve">ANNA PRESCOTT &amp; ELLA SMITH </t>
  </si>
  <si>
    <t xml:space="preserve">WIGAN SEAGULLS </t>
  </si>
  <si>
    <t>CHARLEY ROPER &amp; ALICE TANCOCK</t>
  </si>
  <si>
    <t xml:space="preserve">SPENCER ASHCROFT &amp; ASHLEY VOSE </t>
  </si>
  <si>
    <t>MILLIE ELLISON, ELLIE WILDE &amp; MADISON CORLESS</t>
  </si>
  <si>
    <t>SEREN MILLER, HANNAH LENNON &amp; JESSICA LENNON</t>
  </si>
  <si>
    <t xml:space="preserve">AMY CLARK &amp; GRACE WILLIAMS </t>
  </si>
  <si>
    <t xml:space="preserve">ELLA SIEGERT, MAIZIE SPICER &amp; ABBIE HOWARD </t>
  </si>
  <si>
    <t xml:space="preserve">LAUREN CLARK, ERIN POLE &amp; LIBBY GREENSLADE </t>
  </si>
  <si>
    <t xml:space="preserve">HARRY SLATER &amp; BEL DILLON </t>
  </si>
  <si>
    <t>SOPHIE O'DONNELL, GABBY POTTER &amp; INES KIRDAR-SMITH</t>
  </si>
  <si>
    <t xml:space="preserve">RICHMOND </t>
  </si>
  <si>
    <t>ALEXANDER LOFNES, JACKSON BIRCH, REX BOOTH &amp; LOUIS ALEXANDER</t>
  </si>
  <si>
    <t>RYAN BENSALEM &amp; SAMUEL LEWIS</t>
  </si>
  <si>
    <t>HILLINGDON</t>
  </si>
  <si>
    <t>BAILEE TAYLOR &amp; PEYTON MAIBAUM-PEIRIS</t>
  </si>
  <si>
    <t>RICHARD HILL &amp; KACEY MCNAB</t>
  </si>
  <si>
    <t>GRACIE ELLA WALKER. NICOLE WOKICK &amp; HAMASSA DARABI</t>
  </si>
  <si>
    <t>JENNA FRASER &amp; GRACE WHITE</t>
  </si>
  <si>
    <t xml:space="preserve">HILLINGDON </t>
  </si>
  <si>
    <t>HANNHA TEAL, MORGAN DUNMORE &amp; LAUREN COPESTAKE</t>
  </si>
  <si>
    <t>PORTSMOUTH</t>
  </si>
  <si>
    <t>CAITLIN ROBSON &amp; MILLIE WOOKEY</t>
  </si>
  <si>
    <t>SOFIE STIERLI, LISA STERLI &amp; LYNN FUTER</t>
  </si>
  <si>
    <t>SWITZERLAND</t>
  </si>
  <si>
    <t>SVENJA BAUMANN, IRIS STROPPEL &amp; LAURA GREDIG</t>
  </si>
  <si>
    <t>MARIEL HUG, LARA AEBERHARD &amp; ALINA STAX</t>
  </si>
  <si>
    <t>ANNICK SCHEUWLY &amp; MELANIE BURRI</t>
  </si>
  <si>
    <t xml:space="preserve">ITALY </t>
  </si>
  <si>
    <t>MATTIA ROSSI &amp; GABRIELE MUZZANA</t>
  </si>
  <si>
    <t>LAURA GIULIA &amp; LUDMILLA ALBERTELLI</t>
  </si>
  <si>
    <t xml:space="preserve">PETRA CURTI &amp; SERENA BERTONI </t>
  </si>
  <si>
    <t>AGNES RAVN-JAKOBSEN &amp; KAMINE JACOBSEN</t>
  </si>
  <si>
    <t>DENAMRK</t>
  </si>
  <si>
    <t>ANOUK BRANDT MIKKELSEN, EMILIE GYLDHOLM &amp; ANNA HOUG</t>
  </si>
  <si>
    <t>DENMARK</t>
  </si>
  <si>
    <t>SILKE WIETH &amp; LUNA VEJE LYNGE</t>
  </si>
  <si>
    <t xml:space="preserve">DENMARK </t>
  </si>
  <si>
    <t>FRIDA JEPPESEN &amp; CAMILLE ABILDRUP</t>
  </si>
  <si>
    <t>LAURA LE LYNGE NIELSEN &amp; CAROLINE CHRISTIANSEN</t>
  </si>
  <si>
    <t xml:space="preserve">MALINA STIG PILEGAARD, SOPHIA WESTH &amp; ALBERTE PEDERSEN </t>
  </si>
  <si>
    <t>TATIANNA MUISINDO &amp; JESSICA STEELE</t>
  </si>
  <si>
    <t>KING EDMUND</t>
  </si>
  <si>
    <t>GRACE FERRIS &amp; KATHERINE REEVE</t>
  </si>
  <si>
    <t xml:space="preserve">CHELSIE RANDINO &amp; ROWENA FOUND </t>
  </si>
  <si>
    <t>LEWIS HAYS &amp; ANDREW WILLIAMS</t>
  </si>
  <si>
    <t>AMELIA BATTENSBY, ELLIE MARINOV &amp; TANZIE STINCHCOMBE</t>
  </si>
  <si>
    <t>RACHEAL COLE &amp; OLIVIA AGBABI</t>
  </si>
  <si>
    <t xml:space="preserve">POLLY MAGGS &amp; CHLOE HOPKINS </t>
  </si>
  <si>
    <t>COURTNEY REEVES, HANNAH PALLOT &amp; FRANCESCA WELSHER</t>
  </si>
  <si>
    <t>REX HAWKSWORTH &amp; DARYA MARGALITH</t>
  </si>
  <si>
    <t>HENDON</t>
  </si>
  <si>
    <t>TABITHA HERATY &amp; SAYA BARBAGLIA</t>
  </si>
  <si>
    <t xml:space="preserve">NAIOMI BAKER-LOPES &amp; LEILA EVERARD </t>
  </si>
  <si>
    <t>HEATHROW</t>
  </si>
  <si>
    <t>ILARIA KONIG, AMELIA ADAM &amp; MIA BARNETT</t>
  </si>
  <si>
    <t xml:space="preserve">FLORANCE YATES, CHLOE CRÈME &amp; ISOBEL DAVIES </t>
  </si>
  <si>
    <t>ABI READ &amp; MAYA MILKOWSKA</t>
  </si>
  <si>
    <t xml:space="preserve">LARA GOLD, ABI BROWN &amp; PRANALI PATEL </t>
  </si>
  <si>
    <t xml:space="preserve">ANESHA BLAKE &amp; FLORENCE EDBURY </t>
  </si>
  <si>
    <t xml:space="preserve">HEATHROW </t>
  </si>
  <si>
    <t xml:space="preserve">BELLA BROWN, GRACE CRAWLEY &amp; ELLIE BAXTER </t>
  </si>
  <si>
    <t>ELLIE PHIPPEN &amp;BELLA GOLDRING</t>
  </si>
  <si>
    <t>KERNOW</t>
  </si>
  <si>
    <t>MOLLI HIGGINS &amp; ERIN BREWER</t>
  </si>
  <si>
    <t xml:space="preserve">OLIVIA HIGGINS &amp; ELLA ATKINSON </t>
  </si>
  <si>
    <t>ELLIE PHIPPEN, MILLO HIGGINS &amp; ERIN BREWER</t>
  </si>
  <si>
    <t xml:space="preserve">OLIVIA COOMER &amp; MIA TAYLOR </t>
  </si>
  <si>
    <t>SAM LARGE &amp; SAMMI NASSMAN</t>
  </si>
  <si>
    <t xml:space="preserve">TIGERS </t>
  </si>
  <si>
    <t>OLIVIA HOSSENBOCCUS, AMY ROWE &amp; FRAN ARNELL</t>
  </si>
  <si>
    <t>TIGERS</t>
  </si>
  <si>
    <t>WILLOW BALCOMBE, LIV MONKS &amp; ROSIE LUCAS</t>
  </si>
  <si>
    <t xml:space="preserve">WILIAM CLARK &amp; HARLEY CURTIS-LAWRENCE </t>
  </si>
  <si>
    <t xml:space="preserve">EMMA BENSTEAD, KEEVA PFLITSCH &amp; LARA PATEMAN </t>
  </si>
  <si>
    <t xml:space="preserve">LENNY MCDONALD &amp; MICHAEL TALEBI </t>
  </si>
  <si>
    <t>MADDIE ARNELL &amp; ANNABEL KYRIACOU</t>
  </si>
  <si>
    <t xml:space="preserve">AMELIE CLARK, DOLLIE LUCAS &amp; POPPY KENNEDY </t>
  </si>
  <si>
    <t>ZAKAREI FARROW-ROGERS &amp; LASZLO FARROW-ROGERS</t>
  </si>
  <si>
    <t xml:space="preserve">EDWARD GILES &amp; EVAN BETTLES </t>
  </si>
  <si>
    <t xml:space="preserve">MAXIM MUELLER &amp; OLIVIA PAYLOR </t>
  </si>
  <si>
    <t>ANGEL ZHEN &amp; AVA CANNACOTT</t>
  </si>
  <si>
    <t>KIERA MILLS &amp; GRACE BURGESS</t>
  </si>
  <si>
    <t>FREYA DORWOOD &amp; AMEILA SHAREIKA</t>
  </si>
  <si>
    <t xml:space="preserve">LUCY FAIRHURST &amp; ELLIE KENT </t>
  </si>
  <si>
    <t>YASMIN RIPLEY, NINA YULE &amp; AIYAH DAVIES</t>
  </si>
  <si>
    <t>12-18 Womens Group</t>
  </si>
  <si>
    <t>12-18 Mixed Pairs</t>
  </si>
  <si>
    <t>12-18 Mens Pairs</t>
  </si>
  <si>
    <t>12-18 Womens Pairs</t>
  </si>
  <si>
    <t>11-16 Mens Group</t>
  </si>
  <si>
    <t>11-16 Womens Group</t>
  </si>
  <si>
    <t>11-16 Mixed Pairs</t>
  </si>
  <si>
    <t>11-16 Mens Pairs</t>
  </si>
  <si>
    <t>11-16 Womens Pairs</t>
  </si>
  <si>
    <t>IDP - Mixed Pairs</t>
  </si>
  <si>
    <t>ENYA STANFORD &amp; MILENA JANOUSEK</t>
  </si>
  <si>
    <t xml:space="preserve">HECTOR KINGHORN &amp; BEA HENDERSON </t>
  </si>
  <si>
    <t>GEMMA PRICE, FFION CAINES, VIOLET VOWLES</t>
  </si>
  <si>
    <t xml:space="preserve">RYAN PRICE &amp; LIBERTY O'BRYAN </t>
  </si>
  <si>
    <t xml:space="preserve">AARON STANIFORD &amp; LEXI COLEMAN </t>
  </si>
  <si>
    <t>MEGAN COWLING, EVA OREILLY &amp; ISOBEL EDWARDS</t>
  </si>
  <si>
    <t>JADA BECKFORD &amp; ANIELA HANC</t>
  </si>
  <si>
    <t>RAZWAN ASLAMI &amp; NICOL ZYBALA</t>
  </si>
  <si>
    <r>
      <t xml:space="preserve">LILLIE FRENCH, OLIVIA COOMER &amp; MIA TAYLOR                       </t>
    </r>
    <r>
      <rPr>
        <b/>
        <sz val="12"/>
        <color rgb="FFFF0000"/>
        <rFont val="Calibri"/>
        <family val="2"/>
        <scheme val="minor"/>
      </rPr>
      <t>WITHDRAWN</t>
    </r>
  </si>
  <si>
    <t xml:space="preserve">INDIA BARRETT &amp; ESMEE HOLDER </t>
  </si>
  <si>
    <t xml:space="preserve">KING EDMUND </t>
  </si>
  <si>
    <t xml:space="preserve">ELLIE WILSON, ELEIGH-MAE WOOD &amp; HOLLY WILLIAMS </t>
  </si>
  <si>
    <t xml:space="preserve">SENIOR - Mixed Pair </t>
  </si>
  <si>
    <t xml:space="preserve">LEANA GREDIG &amp; SIMON BACHLI </t>
  </si>
  <si>
    <t>HARRY TURNBALL &amp; LASZLO FARROW-ROGERS</t>
  </si>
  <si>
    <t xml:space="preserve">AVA MACKAY, JOSIE HASLEDEN &amp; EVA DRAPER </t>
  </si>
  <si>
    <t>NINA YULE &amp; LILY QUIAF-DAVIS</t>
  </si>
  <si>
    <t>T1</t>
  </si>
  <si>
    <t>T2</t>
  </si>
  <si>
    <t>T3</t>
  </si>
  <si>
    <t>T4</t>
  </si>
  <si>
    <t>Judge Count</t>
  </si>
  <si>
    <t>Exe Av.</t>
  </si>
  <si>
    <t>Score (4)</t>
  </si>
  <si>
    <t>Score (&lt;=3)</t>
  </si>
  <si>
    <t>TA</t>
  </si>
  <si>
    <t>A1</t>
  </si>
  <si>
    <t>A2</t>
  </si>
  <si>
    <t>A3</t>
  </si>
  <si>
    <t>A4</t>
  </si>
  <si>
    <t>Art Av.</t>
  </si>
  <si>
    <t>AA</t>
  </si>
  <si>
    <t>DIFF</t>
  </si>
  <si>
    <t>PEN</t>
  </si>
  <si>
    <t>TOTAL</t>
  </si>
  <si>
    <t>Position</t>
  </si>
  <si>
    <t>R</t>
  </si>
  <si>
    <t>C</t>
  </si>
  <si>
    <t>B</t>
  </si>
  <si>
    <t>T</t>
  </si>
  <si>
    <t>SUB-TOTAL</t>
  </si>
  <si>
    <t>8,4</t>
  </si>
  <si>
    <t>8,3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</si>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</sst>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 applyBorder="1"/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indent="1"/>
      <protection locked="0"/>
    </xf>
    <xf numFmtId="0" fontId="0" fillId="0" borderId="0" xfId="0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quotePrefix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0" applyNumberFormat="1" applyFont="1" applyFill="1" applyBorder="1" applyAlignment="1" applyProtection="1">
      <alignment horizontal="center" vertical="center"/>
      <protection locked="0" hidden="1"/>
    </xf>
    <xf numFmtId="2" fontId="3" fillId="3" borderId="1" xfId="0" applyNumberFormat="1" applyFont="1" applyFill="1" applyBorder="1" applyAlignment="1" applyProtection="1">
      <alignment horizontal="center" vertical="center"/>
      <protection hidden="1"/>
    </xf>
    <xf numFmtId="2" fontId="2" fillId="3" borderId="1" xfId="0" applyNumberFormat="1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1" fontId="3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2" xfId="0" quotePrefix="1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center"/>
      <protection hidden="1"/>
    </xf>
    <xf numFmtId="2" fontId="3" fillId="0" borderId="2" xfId="0" applyNumberFormat="1" applyFont="1" applyFill="1" applyBorder="1" applyAlignment="1" applyProtection="1">
      <alignment horizontal="center" vertical="center"/>
      <protection locked="0" hidden="1"/>
    </xf>
    <xf numFmtId="2" fontId="3" fillId="3" borderId="2" xfId="0" applyNumberFormat="1" applyFont="1" applyFill="1" applyBorder="1" applyAlignment="1" applyProtection="1">
      <alignment horizontal="center" vertical="center"/>
      <protection hidden="1"/>
    </xf>
    <xf numFmtId="2" fontId="2" fillId="3" borderId="2" xfId="0" applyNumberFormat="1" applyFont="1" applyFill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0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7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258"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3"/>
  <sheetViews>
    <sheetView tabSelected="1" topLeftCell="A57" zoomScale="80" zoomScaleNormal="80" workbookViewId="0">
      <selection activeCell="Z26" sqref="Z26"/>
    </sheetView>
  </sheetViews>
  <sheetFormatPr defaultColWidth="8.85546875" defaultRowHeight="15" x14ac:dyDescent="0.25"/>
  <cols>
    <col min="2" max="2" width="10.140625" customWidth="1"/>
    <col min="3" max="3" width="57.140625" bestFit="1" customWidth="1"/>
    <col min="4" max="4" width="18.42578125" bestFit="1" customWidth="1"/>
    <col min="5" max="5" width="3.85546875" customWidth="1"/>
    <col min="10" max="13" width="0" hidden="1" customWidth="1"/>
    <col min="14" max="14" width="6.85546875" customWidth="1"/>
    <col min="19" max="22" width="0" hidden="1" customWidth="1"/>
    <col min="23" max="23" width="6.85546875" customWidth="1"/>
    <col min="26" max="26" width="9.42578125" style="25" customWidth="1"/>
    <col min="27" max="27" width="8.85546875" style="25"/>
  </cols>
  <sheetData>
    <row r="1" spans="1:27" s="30" customFormat="1" ht="18" customHeight="1" x14ac:dyDescent="0.25">
      <c r="A1" s="30" t="s">
        <v>232</v>
      </c>
      <c r="B1" s="27" t="s">
        <v>0</v>
      </c>
      <c r="C1" s="28" t="s">
        <v>3</v>
      </c>
      <c r="D1" s="29" t="s">
        <v>2</v>
      </c>
      <c r="E1" s="29" t="s">
        <v>225</v>
      </c>
      <c r="F1" s="18" t="s">
        <v>206</v>
      </c>
      <c r="G1" s="18" t="s">
        <v>207</v>
      </c>
      <c r="H1" s="18" t="s">
        <v>208</v>
      </c>
      <c r="I1" s="18" t="s">
        <v>209</v>
      </c>
      <c r="J1" s="19" t="s">
        <v>210</v>
      </c>
      <c r="K1" s="19" t="s">
        <v>211</v>
      </c>
      <c r="L1" s="20" t="s">
        <v>212</v>
      </c>
      <c r="M1" s="19" t="s">
        <v>213</v>
      </c>
      <c r="N1" s="21" t="s">
        <v>214</v>
      </c>
      <c r="O1" s="18" t="s">
        <v>215</v>
      </c>
      <c r="P1" s="18" t="s">
        <v>216</v>
      </c>
      <c r="Q1" s="18" t="s">
        <v>217</v>
      </c>
      <c r="R1" s="18" t="s">
        <v>218</v>
      </c>
      <c r="S1" s="22" t="s">
        <v>210</v>
      </c>
      <c r="T1" s="22" t="s">
        <v>219</v>
      </c>
      <c r="U1" s="22" t="s">
        <v>212</v>
      </c>
      <c r="V1" s="19" t="s">
        <v>213</v>
      </c>
      <c r="W1" s="21" t="s">
        <v>220</v>
      </c>
      <c r="X1" s="23" t="s">
        <v>221</v>
      </c>
      <c r="Y1" s="23" t="s">
        <v>222</v>
      </c>
      <c r="Z1" s="21" t="s">
        <v>223</v>
      </c>
      <c r="AA1" s="24" t="s">
        <v>224</v>
      </c>
    </row>
    <row r="2" spans="1:27" s="30" customFormat="1" ht="18" customHeight="1" x14ac:dyDescent="0.25">
      <c r="A2" s="30">
        <v>1</v>
      </c>
      <c r="B2" s="59">
        <v>1</v>
      </c>
      <c r="C2" s="61" t="s">
        <v>27</v>
      </c>
      <c r="D2" s="57" t="s">
        <v>29</v>
      </c>
      <c r="E2" s="57" t="s">
        <v>226</v>
      </c>
      <c r="F2" s="9">
        <v>8.5</v>
      </c>
      <c r="G2" s="9">
        <v>8.5</v>
      </c>
      <c r="H2" s="9">
        <v>8.6999999999999993</v>
      </c>
      <c r="I2" s="9"/>
      <c r="J2" s="10">
        <f t="shared" ref="J2:J8" si="0">COUNT(F2:I2)</f>
        <v>3</v>
      </c>
      <c r="K2" s="10">
        <f t="shared" ref="K2:K8" si="1">SUM(F2:I2)-(MAX(F2:I2)+MIN(F2:I2))</f>
        <v>8.5</v>
      </c>
      <c r="L2" s="10">
        <f t="shared" ref="L2:L8" si="2">(K2/(J2-2))</f>
        <v>8.5</v>
      </c>
      <c r="M2" s="11">
        <f t="shared" ref="M2:M8" si="3">IF(J2&gt;0,SUM(F2:I2)/J2,0)</f>
        <v>8.5666666666666664</v>
      </c>
      <c r="N2" s="12">
        <f t="shared" ref="N2:N8" si="4">IF(J2=4,L2,M2)*2</f>
        <v>17.133333333333333</v>
      </c>
      <c r="O2" s="13">
        <v>7.5</v>
      </c>
      <c r="P2" s="13">
        <v>8.4</v>
      </c>
      <c r="Q2" s="13">
        <v>7.9</v>
      </c>
      <c r="R2" s="13">
        <v>7.8</v>
      </c>
      <c r="S2" s="14">
        <f t="shared" ref="S2:S8" si="5">COUNT(O2:R2)</f>
        <v>4</v>
      </c>
      <c r="T2" s="14">
        <f t="shared" ref="T2:T8" si="6">SUM(O2:R2)-(MAX(O2:R2)+MIN(O2:R2))</f>
        <v>15.700000000000001</v>
      </c>
      <c r="U2" s="14">
        <f t="shared" ref="U2:U8" si="7">T2/(S2-2)</f>
        <v>7.8500000000000005</v>
      </c>
      <c r="V2" s="14">
        <f t="shared" ref="V2:V8" si="8">IF(S2&gt;0,SUM(O2:R2)/S2,0)</f>
        <v>7.9</v>
      </c>
      <c r="W2" s="15">
        <f t="shared" ref="W2:W8" si="9">IF(S2=4,U2,V2)</f>
        <v>7.8500000000000005</v>
      </c>
      <c r="X2" s="66">
        <v>1.5</v>
      </c>
      <c r="Y2" s="66"/>
      <c r="Z2" s="17">
        <f t="shared" ref="Z2:Z8" si="10">SUM(N2+W2+X2-Y2)</f>
        <v>26.483333333333334</v>
      </c>
      <c r="AA2" s="67">
        <f t="shared" ref="AA2:AA8" si="11">IF(Z2&gt;0,RANK(Z2,$Z$2:$Z$8,0),0)</f>
        <v>1</v>
      </c>
    </row>
    <row r="3" spans="1:27" s="30" customFormat="1" ht="18" customHeight="1" x14ac:dyDescent="0.25">
      <c r="A3" s="30">
        <v>2</v>
      </c>
      <c r="B3" s="59">
        <v>2</v>
      </c>
      <c r="C3" s="61" t="s">
        <v>76</v>
      </c>
      <c r="D3" s="57" t="s">
        <v>75</v>
      </c>
      <c r="E3" s="57" t="s">
        <v>226</v>
      </c>
      <c r="F3" s="9">
        <v>8.5</v>
      </c>
      <c r="G3" s="9">
        <v>8.1</v>
      </c>
      <c r="H3" s="9">
        <v>8.4</v>
      </c>
      <c r="I3" s="9"/>
      <c r="J3" s="10">
        <f t="shared" si="0"/>
        <v>3</v>
      </c>
      <c r="K3" s="10">
        <f t="shared" si="1"/>
        <v>8.3999999999999986</v>
      </c>
      <c r="L3" s="10">
        <f t="shared" si="2"/>
        <v>8.3999999999999986</v>
      </c>
      <c r="M3" s="11">
        <f t="shared" si="3"/>
        <v>8.3333333333333339</v>
      </c>
      <c r="N3" s="12">
        <f t="shared" si="4"/>
        <v>16.666666666666668</v>
      </c>
      <c r="O3" s="13">
        <v>7.2</v>
      </c>
      <c r="P3" s="13">
        <v>7.6</v>
      </c>
      <c r="Q3" s="13">
        <v>7.2</v>
      </c>
      <c r="R3" s="13">
        <v>7.4</v>
      </c>
      <c r="S3" s="14">
        <f t="shared" si="5"/>
        <v>4</v>
      </c>
      <c r="T3" s="14">
        <f t="shared" si="6"/>
        <v>14.599999999999998</v>
      </c>
      <c r="U3" s="14">
        <f t="shared" si="7"/>
        <v>7.2999999999999989</v>
      </c>
      <c r="V3" s="14">
        <f t="shared" si="8"/>
        <v>7.35</v>
      </c>
      <c r="W3" s="15">
        <f t="shared" si="9"/>
        <v>7.2999999999999989</v>
      </c>
      <c r="X3" s="66">
        <v>1.4</v>
      </c>
      <c r="Y3" s="66"/>
      <c r="Z3" s="17">
        <f t="shared" si="10"/>
        <v>25.366666666666667</v>
      </c>
      <c r="AA3" s="67">
        <f t="shared" si="11"/>
        <v>3</v>
      </c>
    </row>
    <row r="4" spans="1:27" s="30" customFormat="1" ht="18" customHeight="1" x14ac:dyDescent="0.25">
      <c r="A4" s="30">
        <v>3</v>
      </c>
      <c r="B4" s="59">
        <v>3</v>
      </c>
      <c r="C4" s="61" t="s">
        <v>77</v>
      </c>
      <c r="D4" s="57" t="s">
        <v>75</v>
      </c>
      <c r="E4" s="57" t="s">
        <v>226</v>
      </c>
      <c r="F4" s="9">
        <v>8.5</v>
      </c>
      <c r="G4" s="9">
        <v>8.4</v>
      </c>
      <c r="H4" s="9">
        <v>8.5</v>
      </c>
      <c r="I4" s="9"/>
      <c r="J4" s="10">
        <f t="shared" si="0"/>
        <v>3</v>
      </c>
      <c r="K4" s="10">
        <f t="shared" si="1"/>
        <v>8.5</v>
      </c>
      <c r="L4" s="10">
        <f t="shared" si="2"/>
        <v>8.5</v>
      </c>
      <c r="M4" s="11">
        <f t="shared" si="3"/>
        <v>8.4666666666666668</v>
      </c>
      <c r="N4" s="12">
        <f t="shared" si="4"/>
        <v>16.933333333333334</v>
      </c>
      <c r="O4" s="13">
        <v>7.4</v>
      </c>
      <c r="P4" s="13">
        <v>7.9</v>
      </c>
      <c r="Q4" s="13">
        <v>7.1</v>
      </c>
      <c r="R4" s="13">
        <v>7.6</v>
      </c>
      <c r="S4" s="14">
        <f t="shared" si="5"/>
        <v>4</v>
      </c>
      <c r="T4" s="14">
        <f t="shared" si="6"/>
        <v>15</v>
      </c>
      <c r="U4" s="14">
        <f t="shared" si="7"/>
        <v>7.5</v>
      </c>
      <c r="V4" s="14">
        <f t="shared" si="8"/>
        <v>7.5</v>
      </c>
      <c r="W4" s="15">
        <f t="shared" si="9"/>
        <v>7.5</v>
      </c>
      <c r="X4" s="66">
        <v>1.1000000000000001</v>
      </c>
      <c r="Y4" s="66"/>
      <c r="Z4" s="17">
        <f t="shared" si="10"/>
        <v>25.533333333333335</v>
      </c>
      <c r="AA4" s="67">
        <f t="shared" si="11"/>
        <v>2</v>
      </c>
    </row>
    <row r="5" spans="1:27" s="30" customFormat="1" ht="18" customHeight="1" x14ac:dyDescent="0.25">
      <c r="A5" s="30">
        <v>4</v>
      </c>
      <c r="B5" s="59">
        <v>4</v>
      </c>
      <c r="C5" s="61" t="s">
        <v>174</v>
      </c>
      <c r="D5" s="57" t="s">
        <v>162</v>
      </c>
      <c r="E5" s="57" t="s">
        <v>226</v>
      </c>
      <c r="F5" s="9">
        <v>8</v>
      </c>
      <c r="G5" s="9">
        <v>7.8</v>
      </c>
      <c r="H5" s="9">
        <v>8.1</v>
      </c>
      <c r="I5" s="9"/>
      <c r="J5" s="10">
        <f t="shared" si="0"/>
        <v>3</v>
      </c>
      <c r="K5" s="10">
        <f t="shared" si="1"/>
        <v>8</v>
      </c>
      <c r="L5" s="10">
        <f t="shared" si="2"/>
        <v>8</v>
      </c>
      <c r="M5" s="11">
        <f t="shared" si="3"/>
        <v>7.9666666666666659</v>
      </c>
      <c r="N5" s="12">
        <f t="shared" si="4"/>
        <v>15.933333333333332</v>
      </c>
      <c r="O5" s="13">
        <v>6.8</v>
      </c>
      <c r="P5" s="13">
        <v>6.8</v>
      </c>
      <c r="Q5" s="13">
        <v>6.3</v>
      </c>
      <c r="R5" s="13">
        <v>7.3</v>
      </c>
      <c r="S5" s="14">
        <f t="shared" si="5"/>
        <v>4</v>
      </c>
      <c r="T5" s="14">
        <f t="shared" si="6"/>
        <v>13.6</v>
      </c>
      <c r="U5" s="14">
        <f t="shared" si="7"/>
        <v>6.8</v>
      </c>
      <c r="V5" s="14">
        <f t="shared" si="8"/>
        <v>6.8</v>
      </c>
      <c r="W5" s="15">
        <f t="shared" si="9"/>
        <v>6.8</v>
      </c>
      <c r="X5" s="66">
        <v>1.3</v>
      </c>
      <c r="Y5" s="66"/>
      <c r="Z5" s="17">
        <f t="shared" si="10"/>
        <v>24.033333333333331</v>
      </c>
      <c r="AA5" s="67">
        <f t="shared" si="11"/>
        <v>4</v>
      </c>
    </row>
    <row r="6" spans="1:27" s="30" customFormat="1" ht="18" customHeight="1" x14ac:dyDescent="0.25">
      <c r="A6" s="30">
        <v>5</v>
      </c>
      <c r="B6" s="59">
        <v>5</v>
      </c>
      <c r="C6" s="61" t="s">
        <v>175</v>
      </c>
      <c r="D6" s="57" t="s">
        <v>162</v>
      </c>
      <c r="E6" s="57" t="s">
        <v>226</v>
      </c>
      <c r="F6" s="9">
        <v>7.5</v>
      </c>
      <c r="G6" s="9">
        <v>7.5</v>
      </c>
      <c r="H6" s="9">
        <v>7.7</v>
      </c>
      <c r="I6" s="9"/>
      <c r="J6" s="10">
        <f t="shared" si="0"/>
        <v>3</v>
      </c>
      <c r="K6" s="10">
        <f t="shared" si="1"/>
        <v>7.5</v>
      </c>
      <c r="L6" s="10">
        <f t="shared" si="2"/>
        <v>7.5</v>
      </c>
      <c r="M6" s="11">
        <f t="shared" si="3"/>
        <v>7.5666666666666664</v>
      </c>
      <c r="N6" s="12">
        <f t="shared" si="4"/>
        <v>15.133333333333333</v>
      </c>
      <c r="O6" s="13">
        <v>6.5</v>
      </c>
      <c r="P6" s="13">
        <v>6.9</v>
      </c>
      <c r="Q6" s="13">
        <v>6.2</v>
      </c>
      <c r="R6" s="13">
        <v>6.7</v>
      </c>
      <c r="S6" s="14">
        <f t="shared" si="5"/>
        <v>4</v>
      </c>
      <c r="T6" s="14">
        <f t="shared" si="6"/>
        <v>13.2</v>
      </c>
      <c r="U6" s="14">
        <f t="shared" si="7"/>
        <v>6.6</v>
      </c>
      <c r="V6" s="14">
        <f t="shared" si="8"/>
        <v>6.5750000000000002</v>
      </c>
      <c r="W6" s="15">
        <f t="shared" si="9"/>
        <v>6.6</v>
      </c>
      <c r="X6" s="66">
        <v>1.3</v>
      </c>
      <c r="Y6" s="66"/>
      <c r="Z6" s="17">
        <f t="shared" si="10"/>
        <v>23.033333333333335</v>
      </c>
      <c r="AA6" s="67">
        <f t="shared" si="11"/>
        <v>6</v>
      </c>
    </row>
    <row r="7" spans="1:27" s="30" customFormat="1" ht="18" customHeight="1" x14ac:dyDescent="0.25">
      <c r="A7" s="30">
        <v>6</v>
      </c>
      <c r="B7" s="59">
        <v>6</v>
      </c>
      <c r="C7" s="61" t="s">
        <v>176</v>
      </c>
      <c r="D7" s="57" t="s">
        <v>162</v>
      </c>
      <c r="E7" s="57" t="s">
        <v>226</v>
      </c>
      <c r="F7" s="9">
        <v>7.7</v>
      </c>
      <c r="G7" s="9">
        <v>7.4</v>
      </c>
      <c r="H7" s="9">
        <v>7.4</v>
      </c>
      <c r="I7" s="9"/>
      <c r="J7" s="10">
        <f t="shared" si="0"/>
        <v>3</v>
      </c>
      <c r="K7" s="10">
        <f t="shared" si="1"/>
        <v>7.3999999999999986</v>
      </c>
      <c r="L7" s="10">
        <f t="shared" si="2"/>
        <v>7.3999999999999986</v>
      </c>
      <c r="M7" s="11">
        <f t="shared" si="3"/>
        <v>7.5</v>
      </c>
      <c r="N7" s="12">
        <f t="shared" si="4"/>
        <v>15</v>
      </c>
      <c r="O7" s="13">
        <v>7.1</v>
      </c>
      <c r="P7" s="13">
        <v>7.4</v>
      </c>
      <c r="Q7" s="13">
        <v>7.1</v>
      </c>
      <c r="R7" s="13">
        <v>7.6</v>
      </c>
      <c r="S7" s="14">
        <f t="shared" si="5"/>
        <v>4</v>
      </c>
      <c r="T7" s="14">
        <f t="shared" si="6"/>
        <v>14.500000000000004</v>
      </c>
      <c r="U7" s="14">
        <f t="shared" si="7"/>
        <v>7.2500000000000018</v>
      </c>
      <c r="V7" s="14">
        <f t="shared" si="8"/>
        <v>7.3000000000000007</v>
      </c>
      <c r="W7" s="15">
        <f t="shared" si="9"/>
        <v>7.2500000000000018</v>
      </c>
      <c r="X7" s="66">
        <v>1.3</v>
      </c>
      <c r="Y7" s="66"/>
      <c r="Z7" s="17">
        <f t="shared" si="10"/>
        <v>23.55</v>
      </c>
      <c r="AA7" s="67">
        <f t="shared" si="11"/>
        <v>5</v>
      </c>
    </row>
    <row r="8" spans="1:27" s="30" customFormat="1" ht="18" customHeight="1" x14ac:dyDescent="0.25">
      <c r="A8" s="30">
        <v>7</v>
      </c>
      <c r="B8" s="59">
        <v>7</v>
      </c>
      <c r="C8" s="61" t="s">
        <v>177</v>
      </c>
      <c r="D8" s="57" t="s">
        <v>162</v>
      </c>
      <c r="E8" s="57" t="s">
        <v>226</v>
      </c>
      <c r="F8" s="9">
        <v>7.2</v>
      </c>
      <c r="G8" s="9">
        <v>7.3</v>
      </c>
      <c r="H8" s="9">
        <v>7.2</v>
      </c>
      <c r="I8" s="9"/>
      <c r="J8" s="10">
        <f t="shared" si="0"/>
        <v>3</v>
      </c>
      <c r="K8" s="10">
        <f t="shared" si="1"/>
        <v>7.1999999999999993</v>
      </c>
      <c r="L8" s="10">
        <f t="shared" si="2"/>
        <v>7.1999999999999993</v>
      </c>
      <c r="M8" s="11">
        <f t="shared" si="3"/>
        <v>7.2333333333333334</v>
      </c>
      <c r="N8" s="12">
        <f t="shared" si="4"/>
        <v>14.466666666666667</v>
      </c>
      <c r="O8" s="13">
        <v>6</v>
      </c>
      <c r="P8" s="13">
        <v>6.3</v>
      </c>
      <c r="Q8" s="13">
        <v>6.8</v>
      </c>
      <c r="R8" s="13">
        <v>5.9</v>
      </c>
      <c r="S8" s="14">
        <f t="shared" si="5"/>
        <v>4</v>
      </c>
      <c r="T8" s="14">
        <f t="shared" si="6"/>
        <v>12.3</v>
      </c>
      <c r="U8" s="14">
        <f t="shared" si="7"/>
        <v>6.15</v>
      </c>
      <c r="V8" s="14">
        <f t="shared" si="8"/>
        <v>6.25</v>
      </c>
      <c r="W8" s="15">
        <f t="shared" si="9"/>
        <v>6.15</v>
      </c>
      <c r="X8" s="66">
        <v>1.3</v>
      </c>
      <c r="Y8" s="66">
        <v>0.3</v>
      </c>
      <c r="Z8" s="17">
        <f t="shared" si="10"/>
        <v>21.616666666666667</v>
      </c>
      <c r="AA8" s="67">
        <f t="shared" si="11"/>
        <v>7</v>
      </c>
    </row>
    <row r="9" spans="1:27" s="30" customFormat="1" ht="18" customHeight="1" x14ac:dyDescent="0.25">
      <c r="A9" s="30">
        <v>8</v>
      </c>
      <c r="B9" s="27" t="s">
        <v>0</v>
      </c>
      <c r="C9" s="28" t="s">
        <v>4</v>
      </c>
      <c r="D9" s="29" t="s">
        <v>2</v>
      </c>
      <c r="E9" s="29" t="s">
        <v>225</v>
      </c>
      <c r="F9" s="18" t="s">
        <v>206</v>
      </c>
      <c r="G9" s="18" t="s">
        <v>207</v>
      </c>
      <c r="H9" s="18" t="s">
        <v>208</v>
      </c>
      <c r="I9" s="18" t="s">
        <v>209</v>
      </c>
      <c r="J9" s="19" t="s">
        <v>210</v>
      </c>
      <c r="K9" s="19" t="s">
        <v>211</v>
      </c>
      <c r="L9" s="20" t="s">
        <v>212</v>
      </c>
      <c r="M9" s="19" t="s">
        <v>213</v>
      </c>
      <c r="N9" s="21" t="s">
        <v>214</v>
      </c>
      <c r="O9" s="18" t="s">
        <v>215</v>
      </c>
      <c r="P9" s="18" t="s">
        <v>216</v>
      </c>
      <c r="Q9" s="18" t="s">
        <v>217</v>
      </c>
      <c r="R9" s="18" t="s">
        <v>218</v>
      </c>
      <c r="S9" s="22" t="s">
        <v>210</v>
      </c>
      <c r="T9" s="22" t="s">
        <v>219</v>
      </c>
      <c r="U9" s="22" t="s">
        <v>212</v>
      </c>
      <c r="V9" s="19" t="s">
        <v>213</v>
      </c>
      <c r="W9" s="21" t="s">
        <v>220</v>
      </c>
      <c r="X9" s="23" t="s">
        <v>221</v>
      </c>
      <c r="Y9" s="23" t="s">
        <v>222</v>
      </c>
      <c r="Z9" s="21" t="s">
        <v>223</v>
      </c>
      <c r="AA9" s="24" t="s">
        <v>224</v>
      </c>
    </row>
    <row r="10" spans="1:27" s="30" customFormat="1" ht="18" customHeight="1" x14ac:dyDescent="0.25">
      <c r="A10" s="30">
        <v>9</v>
      </c>
      <c r="B10" s="59">
        <v>8</v>
      </c>
      <c r="C10" s="61" t="s">
        <v>28</v>
      </c>
      <c r="D10" s="57" t="s">
        <v>29</v>
      </c>
      <c r="E10" s="57" t="s">
        <v>226</v>
      </c>
      <c r="F10" s="9">
        <v>8.6999999999999993</v>
      </c>
      <c r="G10" s="9">
        <v>8.8000000000000007</v>
      </c>
      <c r="H10" s="9">
        <v>8.9</v>
      </c>
      <c r="I10" s="9"/>
      <c r="J10" s="10">
        <f>COUNT(F10:I10)</f>
        <v>3</v>
      </c>
      <c r="K10" s="10">
        <f>SUM(F10:I10)-(MAX(F10:I10)+MIN(F10:I10))</f>
        <v>8.7999999999999972</v>
      </c>
      <c r="L10" s="10">
        <f>(K10/(J10-2))</f>
        <v>8.7999999999999972</v>
      </c>
      <c r="M10" s="11">
        <f>IF(J10&gt;0,SUM(F10:I10)/J10,0)</f>
        <v>8.7999999999999989</v>
      </c>
      <c r="N10" s="12">
        <f>IF(J10=4,L10,M10)*2</f>
        <v>17.599999999999998</v>
      </c>
      <c r="O10" s="13">
        <v>8</v>
      </c>
      <c r="P10" s="13">
        <v>8</v>
      </c>
      <c r="Q10" s="13">
        <v>8</v>
      </c>
      <c r="R10" s="13">
        <v>8</v>
      </c>
      <c r="S10" s="14">
        <f>COUNT(O10:R10)</f>
        <v>4</v>
      </c>
      <c r="T10" s="14">
        <f>SUM(O10:R10)-(MAX(O10:R10)+MIN(O10:R10))</f>
        <v>16</v>
      </c>
      <c r="U10" s="14">
        <f>T10/(S10-2)</f>
        <v>8</v>
      </c>
      <c r="V10" s="14">
        <f>IF(S10&gt;0,SUM(O10:R10)/S10,0)</f>
        <v>8</v>
      </c>
      <c r="W10" s="15">
        <f>IF(S10=4,U10,V10)</f>
        <v>8</v>
      </c>
      <c r="X10" s="66">
        <v>1.5</v>
      </c>
      <c r="Y10" s="66"/>
      <c r="Z10" s="17">
        <f>SUM(N10+W10+X10-Y10)</f>
        <v>27.099999999999998</v>
      </c>
      <c r="AA10" s="67">
        <f>IF(Z10&gt;0,RANK(Z10,$Z$10:$Z$12,0),0)</f>
        <v>1</v>
      </c>
    </row>
    <row r="11" spans="1:27" s="30" customFormat="1" ht="18" customHeight="1" x14ac:dyDescent="0.25">
      <c r="A11" s="30">
        <v>10</v>
      </c>
      <c r="B11" s="59">
        <v>9</v>
      </c>
      <c r="C11" s="61" t="s">
        <v>106</v>
      </c>
      <c r="D11" s="57" t="s">
        <v>107</v>
      </c>
      <c r="E11" s="57" t="s">
        <v>226</v>
      </c>
      <c r="F11" s="9">
        <v>8.6</v>
      </c>
      <c r="G11" s="9">
        <v>8.6999999999999993</v>
      </c>
      <c r="H11" s="9">
        <v>8.4</v>
      </c>
      <c r="I11" s="9"/>
      <c r="J11" s="10">
        <f>COUNT(F11:I11)</f>
        <v>3</v>
      </c>
      <c r="K11" s="10">
        <f>SUM(F11:I11)-(MAX(F11:I11)+MIN(F11:I11))</f>
        <v>8.5999999999999943</v>
      </c>
      <c r="L11" s="10">
        <f>(K11/(J11-2))</f>
        <v>8.5999999999999943</v>
      </c>
      <c r="M11" s="11">
        <f>IF(J11&gt;0,SUM(F11:I11)/J11,0)</f>
        <v>8.5666666666666647</v>
      </c>
      <c r="N11" s="12">
        <f>IF(J11=4,L11,M11)*2</f>
        <v>17.133333333333329</v>
      </c>
      <c r="O11" s="13">
        <v>7.5</v>
      </c>
      <c r="P11" s="13">
        <v>7.8</v>
      </c>
      <c r="Q11" s="13">
        <v>7.4</v>
      </c>
      <c r="R11" s="13">
        <v>7.7</v>
      </c>
      <c r="S11" s="14">
        <f>COUNT(O11:R11)</f>
        <v>4</v>
      </c>
      <c r="T11" s="14">
        <f>SUM(O11:R11)-(MAX(O11:R11)+MIN(O11:R11))</f>
        <v>15.200000000000003</v>
      </c>
      <c r="U11" s="14">
        <f>T11/(S11-2)</f>
        <v>7.6000000000000014</v>
      </c>
      <c r="V11" s="14">
        <f>IF(S11&gt;0,SUM(O11:R11)/S11,0)</f>
        <v>7.6000000000000005</v>
      </c>
      <c r="W11" s="15">
        <f>IF(S11=4,U11,V11)</f>
        <v>7.6000000000000014</v>
      </c>
      <c r="X11" s="66">
        <v>1.5</v>
      </c>
      <c r="Y11" s="66"/>
      <c r="Z11" s="17">
        <f>SUM(N11+W11+X11-Y11)</f>
        <v>26.233333333333331</v>
      </c>
      <c r="AA11" s="67">
        <f>IF(Z11&gt;0,RANK(Z11,$Z$10:$Z$12,0),0)</f>
        <v>2</v>
      </c>
    </row>
    <row r="12" spans="1:27" s="30" customFormat="1" ht="18" customHeight="1" x14ac:dyDescent="0.25">
      <c r="A12" s="30">
        <v>11</v>
      </c>
      <c r="B12" s="59">
        <v>10</v>
      </c>
      <c r="C12" s="61" t="s">
        <v>203</v>
      </c>
      <c r="D12" s="57" t="s">
        <v>162</v>
      </c>
      <c r="E12" s="57" t="s">
        <v>226</v>
      </c>
      <c r="F12" s="9">
        <v>8.1999999999999993</v>
      </c>
      <c r="G12" s="9">
        <v>7.8</v>
      </c>
      <c r="H12" s="9">
        <v>7.9</v>
      </c>
      <c r="I12" s="9"/>
      <c r="J12" s="10">
        <f>COUNT(F12:I12)</f>
        <v>3</v>
      </c>
      <c r="K12" s="10">
        <f>SUM(F12:I12)-(MAX(F12:I12)+MIN(F12:I12))</f>
        <v>7.8999999999999986</v>
      </c>
      <c r="L12" s="10">
        <f>(K12/(J12-2))</f>
        <v>7.8999999999999986</v>
      </c>
      <c r="M12" s="11">
        <f>IF(J12&gt;0,SUM(F12:I12)/J12,0)</f>
        <v>7.9666666666666659</v>
      </c>
      <c r="N12" s="12">
        <f>IF(J12=4,L12,M12)*2</f>
        <v>15.933333333333332</v>
      </c>
      <c r="O12" s="13">
        <v>6.8</v>
      </c>
      <c r="P12" s="13">
        <v>6.7</v>
      </c>
      <c r="Q12" s="13">
        <v>6.5</v>
      </c>
      <c r="R12" s="13">
        <v>6.8</v>
      </c>
      <c r="S12" s="14">
        <f>COUNT(O12:R12)</f>
        <v>4</v>
      </c>
      <c r="T12" s="14">
        <f>SUM(O12:R12)-(MAX(O12:R12)+MIN(O12:R12))</f>
        <v>13.5</v>
      </c>
      <c r="U12" s="14">
        <f>T12/(S12-2)</f>
        <v>6.75</v>
      </c>
      <c r="V12" s="14">
        <f>IF(S12&gt;0,SUM(O12:R12)/S12,0)</f>
        <v>6.7</v>
      </c>
      <c r="W12" s="15">
        <f>IF(S12=4,U12,V12)</f>
        <v>6.75</v>
      </c>
      <c r="X12" s="66">
        <v>1.2</v>
      </c>
      <c r="Y12" s="66"/>
      <c r="Z12" s="17">
        <f>SUM(N12+W12+X12-Y12)</f>
        <v>23.883333333333329</v>
      </c>
      <c r="AA12" s="67">
        <f>IF(Z12&gt;0,RANK(Z12,$Z$10:$Z$12,0),0)</f>
        <v>3</v>
      </c>
    </row>
    <row r="13" spans="1:27" s="30" customFormat="1" ht="18" customHeight="1" x14ac:dyDescent="0.25">
      <c r="A13" s="30">
        <v>12</v>
      </c>
      <c r="B13" s="27" t="s">
        <v>0</v>
      </c>
      <c r="C13" s="28" t="s">
        <v>5</v>
      </c>
      <c r="D13" s="29" t="s">
        <v>2</v>
      </c>
      <c r="E13" s="29" t="s">
        <v>225</v>
      </c>
      <c r="F13" s="18" t="s">
        <v>206</v>
      </c>
      <c r="G13" s="18" t="s">
        <v>207</v>
      </c>
      <c r="H13" s="18" t="s">
        <v>208</v>
      </c>
      <c r="I13" s="18" t="s">
        <v>209</v>
      </c>
      <c r="J13" s="19" t="s">
        <v>210</v>
      </c>
      <c r="K13" s="19" t="s">
        <v>211</v>
      </c>
      <c r="L13" s="20" t="s">
        <v>212</v>
      </c>
      <c r="M13" s="19" t="s">
        <v>213</v>
      </c>
      <c r="N13" s="21" t="s">
        <v>214</v>
      </c>
      <c r="O13" s="18" t="s">
        <v>215</v>
      </c>
      <c r="P13" s="18" t="s">
        <v>216</v>
      </c>
      <c r="Q13" s="18" t="s">
        <v>217</v>
      </c>
      <c r="R13" s="18" t="s">
        <v>218</v>
      </c>
      <c r="S13" s="22" t="s">
        <v>210</v>
      </c>
      <c r="T13" s="22" t="s">
        <v>219</v>
      </c>
      <c r="U13" s="22" t="s">
        <v>212</v>
      </c>
      <c r="V13" s="19" t="s">
        <v>213</v>
      </c>
      <c r="W13" s="21" t="s">
        <v>220</v>
      </c>
      <c r="X13" s="23" t="s">
        <v>221</v>
      </c>
      <c r="Y13" s="23" t="s">
        <v>222</v>
      </c>
      <c r="Z13" s="21" t="s">
        <v>223</v>
      </c>
      <c r="AA13" s="24" t="s">
        <v>224</v>
      </c>
    </row>
    <row r="14" spans="1:27" s="30" customFormat="1" ht="18" customHeight="1" x14ac:dyDescent="0.25">
      <c r="A14" s="30">
        <v>13</v>
      </c>
      <c r="B14" s="59">
        <v>11</v>
      </c>
      <c r="C14" s="61" t="s">
        <v>30</v>
      </c>
      <c r="D14" s="57" t="s">
        <v>31</v>
      </c>
      <c r="E14" s="57" t="s">
        <v>226</v>
      </c>
      <c r="F14" s="9">
        <v>8</v>
      </c>
      <c r="G14" s="9">
        <v>7.8</v>
      </c>
      <c r="H14" s="9">
        <v>8</v>
      </c>
      <c r="I14" s="9"/>
      <c r="J14" s="10">
        <f>COUNT(F14:I14)</f>
        <v>3</v>
      </c>
      <c r="K14" s="10">
        <f>SUM(F14:I14)-(MAX(F14:I14)+MIN(F14:I14))</f>
        <v>8</v>
      </c>
      <c r="L14" s="10">
        <f>(K14/(J14-2))</f>
        <v>8</v>
      </c>
      <c r="M14" s="11">
        <f>IF(J14&gt;0,SUM(F14:I14)/J14,0)</f>
        <v>7.9333333333333336</v>
      </c>
      <c r="N14" s="12">
        <f>IF(J14=4,L14,M14)*2</f>
        <v>15.866666666666667</v>
      </c>
      <c r="O14" s="13">
        <v>6.9</v>
      </c>
      <c r="P14" s="13">
        <v>7.1</v>
      </c>
      <c r="Q14" s="13">
        <v>7.4</v>
      </c>
      <c r="R14" s="13">
        <v>7.5</v>
      </c>
      <c r="S14" s="14">
        <f>COUNT(O14:R14)</f>
        <v>4</v>
      </c>
      <c r="T14" s="14">
        <f>SUM(O14:R14)-(MAX(O14:R14)+MIN(O14:R14))</f>
        <v>14.499999999999998</v>
      </c>
      <c r="U14" s="14">
        <f>T14/(S14-2)</f>
        <v>7.2499999999999991</v>
      </c>
      <c r="V14" s="14">
        <f>IF(S14&gt;0,SUM(O14:R14)/S14,0)</f>
        <v>7.2249999999999996</v>
      </c>
      <c r="W14" s="15">
        <f>IF(S14=4,U14,V14)</f>
        <v>7.2499999999999991</v>
      </c>
      <c r="X14" s="66">
        <v>1.3</v>
      </c>
      <c r="Y14" s="66">
        <v>0.3</v>
      </c>
      <c r="Z14" s="17">
        <f>SUM(N14+W14+X14-Y14)</f>
        <v>24.116666666666667</v>
      </c>
      <c r="AA14" s="67">
        <f>IF(Z14&gt;0,RANK(Z14,$Z$14:$Z$15,0),0)</f>
        <v>1</v>
      </c>
    </row>
    <row r="15" spans="1:27" s="30" customFormat="1" ht="18" customHeight="1" x14ac:dyDescent="0.25">
      <c r="A15" s="30">
        <v>14</v>
      </c>
      <c r="B15" s="59">
        <v>12</v>
      </c>
      <c r="C15" s="61" t="s">
        <v>173</v>
      </c>
      <c r="D15" s="57" t="s">
        <v>164</v>
      </c>
      <c r="E15" s="57" t="s">
        <v>226</v>
      </c>
      <c r="F15" s="9">
        <v>8</v>
      </c>
      <c r="G15" s="9">
        <v>7.5</v>
      </c>
      <c r="H15" s="9">
        <v>7.9</v>
      </c>
      <c r="I15" s="9"/>
      <c r="J15" s="10">
        <f>COUNT(F15:I15)</f>
        <v>3</v>
      </c>
      <c r="K15" s="10">
        <f>SUM(F15:I15)-(MAX(F15:I15)+MIN(F15:I15))</f>
        <v>7.8999999999999986</v>
      </c>
      <c r="L15" s="10">
        <f>(K15/(J15-2))</f>
        <v>7.8999999999999986</v>
      </c>
      <c r="M15" s="11">
        <f>IF(J15&gt;0,SUM(F15:I15)/J15,0)</f>
        <v>7.8</v>
      </c>
      <c r="N15" s="12">
        <f>IF(J15=4,L15,M15)*2</f>
        <v>15.6</v>
      </c>
      <c r="O15" s="13">
        <v>6.8</v>
      </c>
      <c r="P15" s="13">
        <v>6.3</v>
      </c>
      <c r="Q15" s="13">
        <v>6.5</v>
      </c>
      <c r="R15" s="13">
        <v>6.8</v>
      </c>
      <c r="S15" s="14">
        <f>COUNT(O15:R15)</f>
        <v>4</v>
      </c>
      <c r="T15" s="14">
        <f>SUM(O15:R15)-(MAX(O15:R15)+MIN(O15:R15))</f>
        <v>13.300000000000002</v>
      </c>
      <c r="U15" s="14">
        <f>T15/(S15-2)</f>
        <v>6.6500000000000012</v>
      </c>
      <c r="V15" s="14">
        <f>IF(S15&gt;0,SUM(O15:R15)/S15,0)</f>
        <v>6.6000000000000005</v>
      </c>
      <c r="W15" s="15">
        <f>IF(S15=4,U15,V15)</f>
        <v>6.6500000000000012</v>
      </c>
      <c r="X15" s="66">
        <v>1.2</v>
      </c>
      <c r="Y15" s="66"/>
      <c r="Z15" s="17">
        <f>SUM(N15+W15+X15-Y15)</f>
        <v>23.45</v>
      </c>
      <c r="AA15" s="67">
        <f>IF(Z15&gt;0,RANK(Z15,$Z$14:$Z$15,0),0)</f>
        <v>2</v>
      </c>
    </row>
    <row r="16" spans="1:27" s="30" customFormat="1" ht="18" customHeight="1" x14ac:dyDescent="0.25">
      <c r="A16" s="30">
        <v>15</v>
      </c>
      <c r="B16" s="27" t="s">
        <v>0</v>
      </c>
      <c r="C16" s="28" t="s">
        <v>6</v>
      </c>
      <c r="D16" s="29" t="s">
        <v>2</v>
      </c>
      <c r="E16" s="29" t="s">
        <v>225</v>
      </c>
      <c r="F16" s="18" t="s">
        <v>206</v>
      </c>
      <c r="G16" s="18" t="s">
        <v>207</v>
      </c>
      <c r="H16" s="18" t="s">
        <v>208</v>
      </c>
      <c r="I16" s="18" t="s">
        <v>209</v>
      </c>
      <c r="J16" s="19" t="s">
        <v>210</v>
      </c>
      <c r="K16" s="19" t="s">
        <v>211</v>
      </c>
      <c r="L16" s="20" t="s">
        <v>212</v>
      </c>
      <c r="M16" s="19" t="s">
        <v>213</v>
      </c>
      <c r="N16" s="21" t="s">
        <v>214</v>
      </c>
      <c r="O16" s="18" t="s">
        <v>215</v>
      </c>
      <c r="P16" s="18" t="s">
        <v>216</v>
      </c>
      <c r="Q16" s="18" t="s">
        <v>217</v>
      </c>
      <c r="R16" s="18" t="s">
        <v>218</v>
      </c>
      <c r="S16" s="22" t="s">
        <v>210</v>
      </c>
      <c r="T16" s="22" t="s">
        <v>219</v>
      </c>
      <c r="U16" s="22" t="s">
        <v>212</v>
      </c>
      <c r="V16" s="19" t="s">
        <v>213</v>
      </c>
      <c r="W16" s="21" t="s">
        <v>220</v>
      </c>
      <c r="X16" s="23" t="s">
        <v>221</v>
      </c>
      <c r="Y16" s="23" t="s">
        <v>222</v>
      </c>
      <c r="Z16" s="21" t="s">
        <v>223</v>
      </c>
      <c r="AA16" s="24" t="s">
        <v>224</v>
      </c>
    </row>
    <row r="17" spans="1:27" s="30" customFormat="1" ht="18" customHeight="1" x14ac:dyDescent="0.25">
      <c r="A17" s="30">
        <v>16</v>
      </c>
      <c r="B17" s="46">
        <v>13</v>
      </c>
      <c r="C17" s="47" t="s">
        <v>32</v>
      </c>
      <c r="D17" s="8" t="s">
        <v>29</v>
      </c>
      <c r="E17" s="8" t="s">
        <v>226</v>
      </c>
      <c r="F17" s="9"/>
      <c r="G17" s="9"/>
      <c r="H17" s="9"/>
      <c r="I17" s="9"/>
      <c r="J17" s="10">
        <f t="shared" ref="J17:J24" si="12">COUNT(F17:I17)</f>
        <v>0</v>
      </c>
      <c r="K17" s="10">
        <f t="shared" ref="K17:K24" si="13">SUM(F17:I17)-(MAX(F17:I17)+MIN(F17:I17))</f>
        <v>0</v>
      </c>
      <c r="L17" s="10">
        <f t="shared" ref="L17:L24" si="14">(K17/(J17-2))</f>
        <v>0</v>
      </c>
      <c r="M17" s="11">
        <f t="shared" ref="M17:M24" si="15">IF(J17&gt;0,SUM(F17:I17)/J17,0)</f>
        <v>0</v>
      </c>
      <c r="N17" s="12">
        <f t="shared" ref="N17:N24" si="16">IF(J17=4,L17,M17)*2</f>
        <v>0</v>
      </c>
      <c r="O17" s="13"/>
      <c r="P17" s="13"/>
      <c r="Q17" s="13"/>
      <c r="R17" s="13"/>
      <c r="S17" s="14">
        <f t="shared" ref="S17:S24" si="17">COUNT(O17:R17)</f>
        <v>0</v>
      </c>
      <c r="T17" s="14">
        <f t="shared" ref="T17:T24" si="18">SUM(O17:R17)-(MAX(O17:R17)+MIN(O17:R17))</f>
        <v>0</v>
      </c>
      <c r="U17" s="14">
        <f t="shared" ref="U17:U24" si="19">T17/(S17-2)</f>
        <v>0</v>
      </c>
      <c r="V17" s="14">
        <f t="shared" ref="V17:V24" si="20">IF(S17&gt;0,SUM(O17:R17)/S17,0)</f>
        <v>0</v>
      </c>
      <c r="W17" s="15">
        <f t="shared" ref="W17:W24" si="21">IF(S17=4,U17,V17)</f>
        <v>0</v>
      </c>
      <c r="X17" s="16"/>
      <c r="Y17" s="16"/>
      <c r="Z17" s="17">
        <f t="shared" ref="Z17:Z24" si="22">SUM(N17+W17+X17-Y17)</f>
        <v>0</v>
      </c>
      <c r="AA17" s="26">
        <f t="shared" ref="AA17:AA24" si="23">IF(Z17&gt;0,RANK(Z17,$Z$17:$Z$24,0),0)</f>
        <v>0</v>
      </c>
    </row>
    <row r="18" spans="1:27" s="30" customFormat="1" ht="18" customHeight="1" x14ac:dyDescent="0.25">
      <c r="A18" s="30">
        <v>17</v>
      </c>
      <c r="B18" s="46">
        <v>14</v>
      </c>
      <c r="C18" s="47" t="s">
        <v>33</v>
      </c>
      <c r="D18" s="8" t="s">
        <v>29</v>
      </c>
      <c r="E18" s="8" t="s">
        <v>226</v>
      </c>
      <c r="F18" s="9">
        <v>8.5</v>
      </c>
      <c r="G18" s="9">
        <v>8.8000000000000007</v>
      </c>
      <c r="H18" s="9">
        <v>8.3000000000000007</v>
      </c>
      <c r="I18" s="9"/>
      <c r="J18" s="10">
        <f t="shared" si="12"/>
        <v>3</v>
      </c>
      <c r="K18" s="10">
        <f t="shared" si="13"/>
        <v>8.5</v>
      </c>
      <c r="L18" s="10">
        <f t="shared" si="14"/>
        <v>8.5</v>
      </c>
      <c r="M18" s="11">
        <f t="shared" si="15"/>
        <v>8.5333333333333332</v>
      </c>
      <c r="N18" s="12">
        <f t="shared" si="16"/>
        <v>17.066666666666666</v>
      </c>
      <c r="O18" s="13">
        <v>8.3000000000000007</v>
      </c>
      <c r="P18" s="13">
        <v>8.3000000000000007</v>
      </c>
      <c r="Q18" s="13">
        <v>8.4</v>
      </c>
      <c r="R18" s="13">
        <v>8</v>
      </c>
      <c r="S18" s="14">
        <f t="shared" si="17"/>
        <v>4</v>
      </c>
      <c r="T18" s="14">
        <f t="shared" si="18"/>
        <v>16.600000000000001</v>
      </c>
      <c r="U18" s="14">
        <f t="shared" si="19"/>
        <v>8.3000000000000007</v>
      </c>
      <c r="V18" s="14">
        <f t="shared" si="20"/>
        <v>8.25</v>
      </c>
      <c r="W18" s="15">
        <f t="shared" si="21"/>
        <v>8.3000000000000007</v>
      </c>
      <c r="X18" s="16">
        <v>1.5</v>
      </c>
      <c r="Y18" s="16"/>
      <c r="Z18" s="17">
        <f t="shared" si="22"/>
        <v>26.866666666666667</v>
      </c>
      <c r="AA18" s="26">
        <f t="shared" si="23"/>
        <v>3</v>
      </c>
    </row>
    <row r="19" spans="1:27" s="30" customFormat="1" ht="18" customHeight="1" x14ac:dyDescent="0.25">
      <c r="A19" s="30">
        <v>18</v>
      </c>
      <c r="B19" s="46">
        <v>15</v>
      </c>
      <c r="C19" s="47" t="s">
        <v>78</v>
      </c>
      <c r="D19" s="8" t="s">
        <v>79</v>
      </c>
      <c r="E19" s="8" t="s">
        <v>226</v>
      </c>
      <c r="F19" s="9">
        <v>8.3000000000000007</v>
      </c>
      <c r="G19" s="9">
        <v>8.6</v>
      </c>
      <c r="H19" s="9">
        <v>8.6</v>
      </c>
      <c r="I19" s="9"/>
      <c r="J19" s="10">
        <f t="shared" si="12"/>
        <v>3</v>
      </c>
      <c r="K19" s="10">
        <f t="shared" si="13"/>
        <v>8.6000000000000014</v>
      </c>
      <c r="L19" s="10">
        <f t="shared" si="14"/>
        <v>8.6000000000000014</v>
      </c>
      <c r="M19" s="11">
        <f t="shared" si="15"/>
        <v>8.5</v>
      </c>
      <c r="N19" s="12">
        <f t="shared" si="16"/>
        <v>17</v>
      </c>
      <c r="O19" s="13">
        <v>8.1999999999999993</v>
      </c>
      <c r="P19" s="13">
        <v>7.9</v>
      </c>
      <c r="Q19" s="13">
        <v>8.1</v>
      </c>
      <c r="R19" s="13">
        <v>7.5</v>
      </c>
      <c r="S19" s="14">
        <f t="shared" si="17"/>
        <v>4</v>
      </c>
      <c r="T19" s="14">
        <f t="shared" si="18"/>
        <v>16.000000000000004</v>
      </c>
      <c r="U19" s="14">
        <f t="shared" si="19"/>
        <v>8.0000000000000018</v>
      </c>
      <c r="V19" s="14">
        <f t="shared" si="20"/>
        <v>7.9250000000000007</v>
      </c>
      <c r="W19" s="15">
        <f t="shared" si="21"/>
        <v>8.0000000000000018</v>
      </c>
      <c r="X19" s="16">
        <v>1.4</v>
      </c>
      <c r="Y19" s="16"/>
      <c r="Z19" s="17">
        <f t="shared" si="22"/>
        <v>26.4</v>
      </c>
      <c r="AA19" s="26">
        <f t="shared" si="23"/>
        <v>5</v>
      </c>
    </row>
    <row r="20" spans="1:27" s="30" customFormat="1" ht="18" customHeight="1" x14ac:dyDescent="0.25">
      <c r="A20" s="30">
        <v>19</v>
      </c>
      <c r="B20" s="46">
        <v>16</v>
      </c>
      <c r="C20" s="47" t="s">
        <v>108</v>
      </c>
      <c r="D20" s="8" t="s">
        <v>107</v>
      </c>
      <c r="E20" s="8" t="s">
        <v>226</v>
      </c>
      <c r="F20" s="9">
        <v>8.6999999999999993</v>
      </c>
      <c r="G20" s="9">
        <v>9</v>
      </c>
      <c r="H20" s="9">
        <v>8.8000000000000007</v>
      </c>
      <c r="I20" s="9"/>
      <c r="J20" s="10">
        <f t="shared" si="12"/>
        <v>3</v>
      </c>
      <c r="K20" s="10">
        <f t="shared" si="13"/>
        <v>8.8000000000000007</v>
      </c>
      <c r="L20" s="10">
        <f t="shared" si="14"/>
        <v>8.8000000000000007</v>
      </c>
      <c r="M20" s="11">
        <f t="shared" si="15"/>
        <v>8.8333333333333339</v>
      </c>
      <c r="N20" s="12">
        <f t="shared" si="16"/>
        <v>17.666666666666668</v>
      </c>
      <c r="O20" s="13">
        <v>7.9</v>
      </c>
      <c r="P20" s="13">
        <v>8</v>
      </c>
      <c r="Q20" s="13">
        <v>7.9</v>
      </c>
      <c r="R20" s="13">
        <v>8.3000000000000007</v>
      </c>
      <c r="S20" s="14">
        <f t="shared" si="17"/>
        <v>4</v>
      </c>
      <c r="T20" s="14">
        <f t="shared" si="18"/>
        <v>15.899999999999999</v>
      </c>
      <c r="U20" s="14">
        <f t="shared" si="19"/>
        <v>7.9499999999999993</v>
      </c>
      <c r="V20" s="14">
        <f t="shared" si="20"/>
        <v>8.0250000000000004</v>
      </c>
      <c r="W20" s="15">
        <f t="shared" si="21"/>
        <v>7.9499999999999993</v>
      </c>
      <c r="X20" s="16">
        <v>1.5</v>
      </c>
      <c r="Y20" s="16"/>
      <c r="Z20" s="17">
        <f t="shared" si="22"/>
        <v>27.116666666666667</v>
      </c>
      <c r="AA20" s="26">
        <f t="shared" si="23"/>
        <v>2</v>
      </c>
    </row>
    <row r="21" spans="1:27" s="30" customFormat="1" ht="18" customHeight="1" x14ac:dyDescent="0.25">
      <c r="A21" s="30">
        <v>20</v>
      </c>
      <c r="B21" s="46">
        <v>17</v>
      </c>
      <c r="C21" s="47" t="s">
        <v>146</v>
      </c>
      <c r="D21" s="8" t="s">
        <v>147</v>
      </c>
      <c r="E21" s="8" t="s">
        <v>226</v>
      </c>
      <c r="F21" s="9">
        <v>9.1</v>
      </c>
      <c r="G21" s="9">
        <v>9</v>
      </c>
      <c r="H21" s="9">
        <v>9.3000000000000007</v>
      </c>
      <c r="I21" s="9"/>
      <c r="J21" s="10">
        <f t="shared" si="12"/>
        <v>3</v>
      </c>
      <c r="K21" s="10">
        <f t="shared" si="13"/>
        <v>9.1000000000000014</v>
      </c>
      <c r="L21" s="10">
        <f t="shared" si="14"/>
        <v>9.1000000000000014</v>
      </c>
      <c r="M21" s="11">
        <f t="shared" si="15"/>
        <v>9.1333333333333346</v>
      </c>
      <c r="N21" s="12">
        <f t="shared" si="16"/>
        <v>18.266666666666669</v>
      </c>
      <c r="O21" s="13">
        <v>8.3000000000000007</v>
      </c>
      <c r="P21" s="13">
        <v>8.4</v>
      </c>
      <c r="Q21" s="13">
        <v>8.5</v>
      </c>
      <c r="R21" s="13">
        <v>8.3000000000000007</v>
      </c>
      <c r="S21" s="14">
        <f t="shared" si="17"/>
        <v>4</v>
      </c>
      <c r="T21" s="14">
        <f t="shared" si="18"/>
        <v>16.7</v>
      </c>
      <c r="U21" s="14">
        <f t="shared" si="19"/>
        <v>8.35</v>
      </c>
      <c r="V21" s="14">
        <f t="shared" si="20"/>
        <v>8.375</v>
      </c>
      <c r="W21" s="15">
        <f t="shared" si="21"/>
        <v>8.35</v>
      </c>
      <c r="X21" s="16">
        <v>1.4</v>
      </c>
      <c r="Y21" s="16"/>
      <c r="Z21" s="17">
        <f t="shared" si="22"/>
        <v>28.016666666666666</v>
      </c>
      <c r="AA21" s="26">
        <f t="shared" si="23"/>
        <v>1</v>
      </c>
    </row>
    <row r="22" spans="1:27" s="30" customFormat="1" ht="18" customHeight="1" x14ac:dyDescent="0.25">
      <c r="A22" s="30">
        <v>21</v>
      </c>
      <c r="B22" s="46">
        <v>134</v>
      </c>
      <c r="C22" s="47" t="s">
        <v>198</v>
      </c>
      <c r="D22" s="8" t="s">
        <v>199</v>
      </c>
      <c r="E22" s="8" t="s">
        <v>226</v>
      </c>
      <c r="F22" s="9">
        <v>8.6999999999999993</v>
      </c>
      <c r="G22" s="9">
        <v>8.4</v>
      </c>
      <c r="H22" s="9">
        <v>8.9</v>
      </c>
      <c r="I22" s="9"/>
      <c r="J22" s="10">
        <f t="shared" si="12"/>
        <v>3</v>
      </c>
      <c r="K22" s="10">
        <f t="shared" si="13"/>
        <v>8.6999999999999993</v>
      </c>
      <c r="L22" s="10">
        <f t="shared" si="14"/>
        <v>8.6999999999999993</v>
      </c>
      <c r="M22" s="11">
        <f t="shared" si="15"/>
        <v>8.6666666666666661</v>
      </c>
      <c r="N22" s="12">
        <f t="shared" si="16"/>
        <v>17.333333333333332</v>
      </c>
      <c r="O22" s="13">
        <v>7.7</v>
      </c>
      <c r="P22" s="13">
        <v>8.3000000000000007</v>
      </c>
      <c r="Q22" s="13">
        <v>7.5</v>
      </c>
      <c r="R22" s="13">
        <v>7.7</v>
      </c>
      <c r="S22" s="14">
        <f t="shared" si="17"/>
        <v>4</v>
      </c>
      <c r="T22" s="14">
        <f t="shared" si="18"/>
        <v>15.399999999999999</v>
      </c>
      <c r="U22" s="14">
        <f t="shared" si="19"/>
        <v>7.6999999999999993</v>
      </c>
      <c r="V22" s="14">
        <f t="shared" si="20"/>
        <v>7.8</v>
      </c>
      <c r="W22" s="15">
        <f t="shared" si="21"/>
        <v>7.6999999999999993</v>
      </c>
      <c r="X22" s="16">
        <v>1.5</v>
      </c>
      <c r="Y22" s="16"/>
      <c r="Z22" s="17">
        <f t="shared" si="22"/>
        <v>26.533333333333331</v>
      </c>
      <c r="AA22" s="26">
        <f t="shared" si="23"/>
        <v>4</v>
      </c>
    </row>
    <row r="23" spans="1:27" s="30" customFormat="1" ht="18" customHeight="1" x14ac:dyDescent="0.25">
      <c r="A23" s="30">
        <v>22</v>
      </c>
      <c r="B23" s="46">
        <v>18</v>
      </c>
      <c r="C23" s="47" t="s">
        <v>160</v>
      </c>
      <c r="D23" s="8" t="s">
        <v>156</v>
      </c>
      <c r="E23" s="8" t="s">
        <v>226</v>
      </c>
      <c r="F23" s="9"/>
      <c r="G23" s="9"/>
      <c r="H23" s="9"/>
      <c r="I23" s="9"/>
      <c r="J23" s="10">
        <f t="shared" si="12"/>
        <v>0</v>
      </c>
      <c r="K23" s="10">
        <f t="shared" si="13"/>
        <v>0</v>
      </c>
      <c r="L23" s="10">
        <f t="shared" si="14"/>
        <v>0</v>
      </c>
      <c r="M23" s="11">
        <f t="shared" si="15"/>
        <v>0</v>
      </c>
      <c r="N23" s="12">
        <f t="shared" si="16"/>
        <v>0</v>
      </c>
      <c r="O23" s="13"/>
      <c r="P23" s="13"/>
      <c r="Q23" s="13"/>
      <c r="R23" s="13"/>
      <c r="S23" s="14">
        <f t="shared" si="17"/>
        <v>0</v>
      </c>
      <c r="T23" s="14">
        <f t="shared" si="18"/>
        <v>0</v>
      </c>
      <c r="U23" s="14">
        <f t="shared" si="19"/>
        <v>0</v>
      </c>
      <c r="V23" s="14">
        <f t="shared" si="20"/>
        <v>0</v>
      </c>
      <c r="W23" s="15">
        <f t="shared" si="21"/>
        <v>0</v>
      </c>
      <c r="X23" s="16"/>
      <c r="Y23" s="16"/>
      <c r="Z23" s="17">
        <f t="shared" si="22"/>
        <v>0</v>
      </c>
      <c r="AA23" s="26">
        <f t="shared" si="23"/>
        <v>0</v>
      </c>
    </row>
    <row r="24" spans="1:27" s="30" customFormat="1" ht="18" customHeight="1" x14ac:dyDescent="0.25">
      <c r="A24" s="30">
        <v>23</v>
      </c>
      <c r="B24" s="48">
        <v>137</v>
      </c>
      <c r="C24" s="49" t="s">
        <v>205</v>
      </c>
      <c r="D24" s="31" t="s">
        <v>162</v>
      </c>
      <c r="E24" s="8" t="s">
        <v>226</v>
      </c>
      <c r="F24" s="9">
        <v>7.7</v>
      </c>
      <c r="G24" s="9">
        <v>8</v>
      </c>
      <c r="H24" s="9">
        <v>7.9</v>
      </c>
      <c r="I24" s="9"/>
      <c r="J24" s="10">
        <f t="shared" si="12"/>
        <v>3</v>
      </c>
      <c r="K24" s="10">
        <f t="shared" si="13"/>
        <v>7.9000000000000021</v>
      </c>
      <c r="L24" s="10">
        <f t="shared" si="14"/>
        <v>7.9000000000000021</v>
      </c>
      <c r="M24" s="11">
        <f t="shared" si="15"/>
        <v>7.8666666666666671</v>
      </c>
      <c r="N24" s="12">
        <f t="shared" si="16"/>
        <v>15.733333333333334</v>
      </c>
      <c r="O24" s="13">
        <v>8</v>
      </c>
      <c r="P24" s="13">
        <v>7.4</v>
      </c>
      <c r="Q24" s="13">
        <v>7.4</v>
      </c>
      <c r="R24" s="13">
        <v>7.3</v>
      </c>
      <c r="S24" s="14">
        <f t="shared" si="17"/>
        <v>4</v>
      </c>
      <c r="T24" s="14">
        <f t="shared" si="18"/>
        <v>14.8</v>
      </c>
      <c r="U24" s="14">
        <f t="shared" si="19"/>
        <v>7.4</v>
      </c>
      <c r="V24" s="14">
        <f t="shared" si="20"/>
        <v>7.5250000000000004</v>
      </c>
      <c r="W24" s="15">
        <f t="shared" si="21"/>
        <v>7.4</v>
      </c>
      <c r="X24" s="16">
        <v>1.1000000000000001</v>
      </c>
      <c r="Y24" s="16"/>
      <c r="Z24" s="17">
        <f t="shared" si="22"/>
        <v>24.233333333333334</v>
      </c>
      <c r="AA24" s="26">
        <f t="shared" si="23"/>
        <v>6</v>
      </c>
    </row>
    <row r="25" spans="1:27" s="30" customFormat="1" ht="18" customHeight="1" x14ac:dyDescent="0.25">
      <c r="A25" s="30">
        <v>24</v>
      </c>
      <c r="B25" s="27" t="s">
        <v>0</v>
      </c>
      <c r="C25" s="28" t="s">
        <v>7</v>
      </c>
      <c r="D25" s="29" t="s">
        <v>2</v>
      </c>
      <c r="E25" s="29" t="s">
        <v>225</v>
      </c>
      <c r="F25" s="18" t="s">
        <v>206</v>
      </c>
      <c r="G25" s="18" t="s">
        <v>207</v>
      </c>
      <c r="H25" s="18" t="s">
        <v>208</v>
      </c>
      <c r="I25" s="18" t="s">
        <v>209</v>
      </c>
      <c r="J25" s="19" t="s">
        <v>210</v>
      </c>
      <c r="K25" s="19" t="s">
        <v>211</v>
      </c>
      <c r="L25" s="20" t="s">
        <v>212</v>
      </c>
      <c r="M25" s="19" t="s">
        <v>213</v>
      </c>
      <c r="N25" s="21" t="s">
        <v>214</v>
      </c>
      <c r="O25" s="18" t="s">
        <v>215</v>
      </c>
      <c r="P25" s="18" t="s">
        <v>216</v>
      </c>
      <c r="Q25" s="18" t="s">
        <v>217</v>
      </c>
      <c r="R25" s="18" t="s">
        <v>218</v>
      </c>
      <c r="S25" s="22" t="s">
        <v>210</v>
      </c>
      <c r="T25" s="22" t="s">
        <v>219</v>
      </c>
      <c r="U25" s="22" t="s">
        <v>212</v>
      </c>
      <c r="V25" s="19" t="s">
        <v>213</v>
      </c>
      <c r="W25" s="21" t="s">
        <v>220</v>
      </c>
      <c r="X25" s="23" t="s">
        <v>221</v>
      </c>
      <c r="Y25" s="23" t="s">
        <v>222</v>
      </c>
      <c r="Z25" s="21" t="s">
        <v>223</v>
      </c>
      <c r="AA25" s="24" t="s">
        <v>224</v>
      </c>
    </row>
    <row r="26" spans="1:27" s="30" customFormat="1" ht="18" customHeight="1" x14ac:dyDescent="0.25">
      <c r="A26" s="30">
        <v>25</v>
      </c>
      <c r="B26" s="46">
        <v>19</v>
      </c>
      <c r="C26" s="47" t="s">
        <v>171</v>
      </c>
      <c r="D26" s="8" t="s">
        <v>164</v>
      </c>
      <c r="E26" s="8" t="s">
        <v>226</v>
      </c>
      <c r="F26" s="9">
        <v>8.1999999999999993</v>
      </c>
      <c r="G26" s="9">
        <v>8.1999999999999993</v>
      </c>
      <c r="H26" s="9">
        <v>7.9</v>
      </c>
      <c r="I26" s="9"/>
      <c r="J26" s="10">
        <f>COUNT(F26:I26)</f>
        <v>3</v>
      </c>
      <c r="K26" s="10">
        <f>SUM(F26:I26)-(MAX(F26:I26)+MIN(F26:I26))</f>
        <v>8.1999999999999957</v>
      </c>
      <c r="L26" s="10">
        <f>(K26/(J26-2))</f>
        <v>8.1999999999999957</v>
      </c>
      <c r="M26" s="11">
        <f>IF(J26&gt;0,SUM(F26:I26)/J26,0)</f>
        <v>8.1</v>
      </c>
      <c r="N26" s="12">
        <f>IF(J26=4,L26,M26)*2</f>
        <v>16.2</v>
      </c>
      <c r="O26" s="13">
        <v>8.1</v>
      </c>
      <c r="P26" s="13">
        <v>8.3000000000000007</v>
      </c>
      <c r="Q26" s="13">
        <v>7.6</v>
      </c>
      <c r="R26" s="13">
        <v>7.8</v>
      </c>
      <c r="S26" s="14">
        <f>COUNT(O26:R26)</f>
        <v>4</v>
      </c>
      <c r="T26" s="14">
        <f>SUM(O26:R26)-(MAX(O26:R26)+MIN(O26:R26))</f>
        <v>15.9</v>
      </c>
      <c r="U26" s="14">
        <f>T26/(S26-2)</f>
        <v>7.95</v>
      </c>
      <c r="V26" s="14">
        <f>IF(S26&gt;0,SUM(O26:R26)/S26,0)</f>
        <v>7.95</v>
      </c>
      <c r="W26" s="15">
        <f>IF(S26=4,U26,V26)</f>
        <v>7.95</v>
      </c>
      <c r="X26" s="16">
        <v>1.1000000000000001</v>
      </c>
      <c r="Y26" s="16"/>
      <c r="Z26" s="17">
        <f>SUM(N26+W26+X26-Y26)</f>
        <v>25.25</v>
      </c>
      <c r="AA26" s="26">
        <f>IF(Z26&gt;0,RANK(Z26,$Z$26:$Z$27,0),0)</f>
        <v>1</v>
      </c>
    </row>
    <row r="27" spans="1:27" s="30" customFormat="1" ht="18" customHeight="1" x14ac:dyDescent="0.25">
      <c r="A27" s="30">
        <v>26</v>
      </c>
      <c r="B27" s="59">
        <v>20</v>
      </c>
      <c r="C27" s="61" t="s">
        <v>172</v>
      </c>
      <c r="D27" s="8" t="s">
        <v>162</v>
      </c>
      <c r="E27" s="8" t="s">
        <v>226</v>
      </c>
      <c r="F27" s="9">
        <v>6.6</v>
      </c>
      <c r="G27" s="9">
        <v>6.6</v>
      </c>
      <c r="H27" s="9">
        <v>6.4</v>
      </c>
      <c r="I27" s="9"/>
      <c r="J27" s="10">
        <f>COUNT(F27:I27)</f>
        <v>3</v>
      </c>
      <c r="K27" s="10">
        <f>SUM(F27:I27)-(MAX(F27:I27)+MIN(F27:I27))</f>
        <v>6.6000000000000014</v>
      </c>
      <c r="L27" s="10">
        <f>(K27/(J27-2))</f>
        <v>6.6000000000000014</v>
      </c>
      <c r="M27" s="11">
        <f>IF(J27&gt;0,SUM(F27:I27)/J27,0)</f>
        <v>6.5333333333333341</v>
      </c>
      <c r="N27" s="12">
        <f>IF(J27=4,L27,M27)*2</f>
        <v>13.066666666666668</v>
      </c>
      <c r="O27" s="13">
        <v>7</v>
      </c>
      <c r="P27" s="13">
        <v>7</v>
      </c>
      <c r="Q27" s="13">
        <v>6.8</v>
      </c>
      <c r="R27" s="13">
        <v>7.7</v>
      </c>
      <c r="S27" s="14">
        <f>COUNT(O27:R27)</f>
        <v>4</v>
      </c>
      <c r="T27" s="14">
        <f>SUM(O27:R27)-(MAX(O27:R27)+MIN(O27:R27))</f>
        <v>14</v>
      </c>
      <c r="U27" s="14">
        <f>T27/(S27-2)</f>
        <v>7</v>
      </c>
      <c r="V27" s="14">
        <f>IF(S27&gt;0,SUM(O27:R27)/S27,0)</f>
        <v>7.125</v>
      </c>
      <c r="W27" s="15">
        <f>IF(S27=4,U27,V27)</f>
        <v>7</v>
      </c>
      <c r="X27" s="16">
        <v>1</v>
      </c>
      <c r="Y27" s="16">
        <v>0.3</v>
      </c>
      <c r="Z27" s="17">
        <f>SUM(N27+W27+X27-Y27)</f>
        <v>20.766666666666669</v>
      </c>
      <c r="AA27" s="26">
        <f>IF(Z27&gt;0,RANK(Z27,$Z$26:$Z$27,0),0)</f>
        <v>2</v>
      </c>
    </row>
    <row r="28" spans="1:27" s="30" customFormat="1" ht="18" customHeight="1" x14ac:dyDescent="0.25">
      <c r="A28" s="30">
        <v>27</v>
      </c>
      <c r="B28" s="27" t="s">
        <v>0</v>
      </c>
      <c r="C28" s="28" t="s">
        <v>8</v>
      </c>
      <c r="D28" s="29" t="s">
        <v>2</v>
      </c>
      <c r="E28" s="29" t="s">
        <v>225</v>
      </c>
      <c r="F28" s="18" t="s">
        <v>206</v>
      </c>
      <c r="G28" s="18" t="s">
        <v>207</v>
      </c>
      <c r="H28" s="18" t="s">
        <v>208</v>
      </c>
      <c r="I28" s="18" t="s">
        <v>209</v>
      </c>
      <c r="J28" s="19" t="s">
        <v>210</v>
      </c>
      <c r="K28" s="19" t="s">
        <v>211</v>
      </c>
      <c r="L28" s="20" t="s">
        <v>212</v>
      </c>
      <c r="M28" s="19" t="s">
        <v>213</v>
      </c>
      <c r="N28" s="21" t="s">
        <v>214</v>
      </c>
      <c r="O28" s="18" t="s">
        <v>215</v>
      </c>
      <c r="P28" s="18" t="s">
        <v>216</v>
      </c>
      <c r="Q28" s="18" t="s">
        <v>217</v>
      </c>
      <c r="R28" s="18" t="s">
        <v>218</v>
      </c>
      <c r="S28" s="22" t="s">
        <v>210</v>
      </c>
      <c r="T28" s="22" t="s">
        <v>219</v>
      </c>
      <c r="U28" s="22" t="s">
        <v>212</v>
      </c>
      <c r="V28" s="19" t="s">
        <v>213</v>
      </c>
      <c r="W28" s="21" t="s">
        <v>220</v>
      </c>
      <c r="X28" s="23" t="s">
        <v>221</v>
      </c>
      <c r="Y28" s="23" t="s">
        <v>222</v>
      </c>
      <c r="Z28" s="21" t="s">
        <v>223</v>
      </c>
      <c r="AA28" s="24" t="s">
        <v>224</v>
      </c>
    </row>
    <row r="29" spans="1:27" s="30" customFormat="1" ht="18" customHeight="1" x14ac:dyDescent="0.25">
      <c r="A29" s="30">
        <v>28</v>
      </c>
      <c r="B29" s="46">
        <v>23</v>
      </c>
      <c r="C29" s="47" t="s">
        <v>196</v>
      </c>
      <c r="D29" s="8" t="s">
        <v>147</v>
      </c>
      <c r="E29" s="8" t="s">
        <v>226</v>
      </c>
      <c r="F29" s="9">
        <v>9.1</v>
      </c>
      <c r="G29" s="9">
        <v>9.1</v>
      </c>
      <c r="H29" s="9">
        <v>9</v>
      </c>
      <c r="I29" s="9"/>
      <c r="J29" s="10">
        <f>COUNT(F29:I29)</f>
        <v>3</v>
      </c>
      <c r="K29" s="10">
        <f>SUM(F29:I29)-(MAX(F29:I29)+MIN(F29:I29))</f>
        <v>9.0999999999999979</v>
      </c>
      <c r="L29" s="10">
        <f>(K29/(J29-2))</f>
        <v>9.0999999999999979</v>
      </c>
      <c r="M29" s="11">
        <f>IF(J29&gt;0,SUM(F29:I29)/J29,0)</f>
        <v>9.0666666666666664</v>
      </c>
      <c r="N29" s="12">
        <f>IF(J29=4,L29,M29)*2</f>
        <v>18.133333333333333</v>
      </c>
      <c r="O29" s="13">
        <v>8.3000000000000007</v>
      </c>
      <c r="P29" s="13">
        <v>8.4</v>
      </c>
      <c r="Q29" s="13">
        <v>8.3000000000000007</v>
      </c>
      <c r="R29" s="13">
        <v>8.3000000000000007</v>
      </c>
      <c r="S29" s="14">
        <f>COUNT(O29:R29)</f>
        <v>4</v>
      </c>
      <c r="T29" s="14">
        <f>SUM(O29:R29)-(MAX(O29:R29)+MIN(O29:R29))</f>
        <v>16.600000000000001</v>
      </c>
      <c r="U29" s="14">
        <f>T29/(S29-2)</f>
        <v>8.3000000000000007</v>
      </c>
      <c r="V29" s="14">
        <f>IF(S29&gt;0,SUM(O29:R29)/S29,0)</f>
        <v>8.3250000000000011</v>
      </c>
      <c r="W29" s="15">
        <f>IF(S29=4,U29,V29)</f>
        <v>8.3000000000000007</v>
      </c>
      <c r="X29" s="16">
        <v>1.4</v>
      </c>
      <c r="Y29" s="16"/>
      <c r="Z29" s="17">
        <f>SUM(N29+W29+X29-Y29)</f>
        <v>27.833333333333332</v>
      </c>
      <c r="AA29" s="26">
        <f>IF(Z29&gt;0,RANK(Z29,$Z$29:$Z$32,0),0)</f>
        <v>1</v>
      </c>
    </row>
    <row r="30" spans="1:27" s="30" customFormat="1" ht="18" customHeight="1" x14ac:dyDescent="0.25">
      <c r="A30" s="30">
        <v>29</v>
      </c>
      <c r="B30" s="46">
        <v>22</v>
      </c>
      <c r="C30" s="47" t="s">
        <v>109</v>
      </c>
      <c r="D30" s="8" t="s">
        <v>107</v>
      </c>
      <c r="E30" s="8" t="s">
        <v>226</v>
      </c>
      <c r="F30" s="9">
        <v>8.3000000000000007</v>
      </c>
      <c r="G30" s="9">
        <v>8.5</v>
      </c>
      <c r="H30" s="9">
        <v>8.1999999999999993</v>
      </c>
      <c r="I30" s="9"/>
      <c r="J30" s="10">
        <f>COUNT(F30:I30)</f>
        <v>3</v>
      </c>
      <c r="K30" s="10">
        <f>SUM(F30:I30)-(MAX(F30:I30)+MIN(F30:I30))</f>
        <v>8.3000000000000007</v>
      </c>
      <c r="L30" s="10">
        <f>(K30/(J30-2))</f>
        <v>8.3000000000000007</v>
      </c>
      <c r="M30" s="11">
        <f>IF(J30&gt;0,SUM(F30:I30)/J30,0)</f>
        <v>8.3333333333333339</v>
      </c>
      <c r="N30" s="12">
        <f>IF(J30=4,L30,M30)*2</f>
        <v>16.666666666666668</v>
      </c>
      <c r="O30" s="13">
        <v>7.3</v>
      </c>
      <c r="P30" s="13">
        <v>7.9</v>
      </c>
      <c r="Q30" s="13">
        <v>7.5</v>
      </c>
      <c r="R30" s="13">
        <v>8.1999999999999993</v>
      </c>
      <c r="S30" s="14">
        <f>COUNT(O30:R30)</f>
        <v>4</v>
      </c>
      <c r="T30" s="14">
        <f>SUM(O30:R30)-(MAX(O30:R30)+MIN(O30:R30))</f>
        <v>15.399999999999999</v>
      </c>
      <c r="U30" s="14">
        <f>T30/(S30-2)</f>
        <v>7.6999999999999993</v>
      </c>
      <c r="V30" s="14">
        <f>IF(S30&gt;0,SUM(O30:R30)/S30,0)</f>
        <v>7.7249999999999996</v>
      </c>
      <c r="W30" s="15">
        <f>IF(S30=4,U30,V30)</f>
        <v>7.6999999999999993</v>
      </c>
      <c r="X30" s="16">
        <v>1.4</v>
      </c>
      <c r="Y30" s="16"/>
      <c r="Z30" s="17">
        <f>SUM(N30+W30+X30-Y30)</f>
        <v>25.766666666666666</v>
      </c>
      <c r="AA30" s="26">
        <f>IF(Z30&gt;0,RANK(Z30,$Z$29:$Z$32,0),0)</f>
        <v>2</v>
      </c>
    </row>
    <row r="31" spans="1:27" s="30" customFormat="1" ht="18" customHeight="1" x14ac:dyDescent="0.25">
      <c r="A31" s="30">
        <v>30</v>
      </c>
      <c r="B31" s="46">
        <v>59</v>
      </c>
      <c r="C31" s="47" t="s">
        <v>95</v>
      </c>
      <c r="D31" s="8" t="s">
        <v>81</v>
      </c>
      <c r="E31" s="8" t="s">
        <v>226</v>
      </c>
      <c r="F31" s="9">
        <v>8.1</v>
      </c>
      <c r="G31" s="9">
        <v>7.8</v>
      </c>
      <c r="H31" s="9">
        <v>8.1</v>
      </c>
      <c r="I31" s="9"/>
      <c r="J31" s="10">
        <f>COUNT(F31:I31)</f>
        <v>3</v>
      </c>
      <c r="K31" s="10">
        <f>SUM(F31:I31)-(MAX(F31:I31)+MIN(F31:I31))</f>
        <v>8.1000000000000014</v>
      </c>
      <c r="L31" s="10">
        <f>(K31/(J31-2))</f>
        <v>8.1000000000000014</v>
      </c>
      <c r="M31" s="11">
        <f>IF(J31&gt;0,SUM(F31:I31)/J31,0)</f>
        <v>8</v>
      </c>
      <c r="N31" s="12">
        <f>IF(J31=4,L31,M31)*2</f>
        <v>16</v>
      </c>
      <c r="O31" s="13">
        <v>7.7</v>
      </c>
      <c r="P31" s="13">
        <v>8.1999999999999993</v>
      </c>
      <c r="Q31" s="13">
        <v>8.1</v>
      </c>
      <c r="R31" s="13">
        <v>8</v>
      </c>
      <c r="S31" s="14">
        <f>COUNT(O31:R31)</f>
        <v>4</v>
      </c>
      <c r="T31" s="14">
        <f>SUM(O31:R31)-(MAX(O31:R31)+MIN(O31:R31))</f>
        <v>16.100000000000001</v>
      </c>
      <c r="U31" s="14">
        <f>T31/(S31-2)</f>
        <v>8.0500000000000007</v>
      </c>
      <c r="V31" s="14">
        <f>IF(S31&gt;0,SUM(O31:R31)/S31,0)</f>
        <v>8</v>
      </c>
      <c r="W31" s="15">
        <f>IF(S31=4,U31,V31)</f>
        <v>8.0500000000000007</v>
      </c>
      <c r="X31" s="16">
        <v>0.9</v>
      </c>
      <c r="Y31" s="16">
        <v>0.6</v>
      </c>
      <c r="Z31" s="17">
        <f>SUM(N31+W31+X31-Y31)</f>
        <v>24.349999999999998</v>
      </c>
      <c r="AA31" s="26">
        <f>IF(Z31&gt;0,RANK(Z31,$Z$29:$Z$32,0),0)</f>
        <v>3</v>
      </c>
    </row>
    <row r="32" spans="1:27" s="30" customFormat="1" ht="18" customHeight="1" x14ac:dyDescent="0.25">
      <c r="A32" s="30">
        <v>31</v>
      </c>
      <c r="B32" s="46">
        <v>21</v>
      </c>
      <c r="C32" s="47" t="s">
        <v>65</v>
      </c>
      <c r="D32" s="8" t="s">
        <v>64</v>
      </c>
      <c r="E32" s="8" t="s">
        <v>226</v>
      </c>
      <c r="F32" s="9">
        <v>6.4</v>
      </c>
      <c r="G32" s="9">
        <v>6.7</v>
      </c>
      <c r="H32" s="9">
        <v>6.2</v>
      </c>
      <c r="I32" s="9"/>
      <c r="J32" s="10">
        <f>COUNT(F32:I32)</f>
        <v>3</v>
      </c>
      <c r="K32" s="10">
        <f>SUM(F32:I32)-(MAX(F32:I32)+MIN(F32:I32))</f>
        <v>6.4</v>
      </c>
      <c r="L32" s="10">
        <f>(K32/(J32-2))</f>
        <v>6.4</v>
      </c>
      <c r="M32" s="11">
        <f>IF(J32&gt;0,SUM(F32:I32)/J32,0)</f>
        <v>6.4333333333333336</v>
      </c>
      <c r="N32" s="12">
        <f>IF(J32=4,L32,M32)*2</f>
        <v>12.866666666666667</v>
      </c>
      <c r="O32" s="13">
        <v>7.2</v>
      </c>
      <c r="P32" s="13">
        <v>6.8</v>
      </c>
      <c r="Q32" s="13">
        <v>7.7</v>
      </c>
      <c r="R32" s="13">
        <v>6.5</v>
      </c>
      <c r="S32" s="14">
        <f>COUNT(O32:R32)</f>
        <v>4</v>
      </c>
      <c r="T32" s="14">
        <f>SUM(O32:R32)-(MAX(O32:R32)+MIN(O32:R32))</f>
        <v>14</v>
      </c>
      <c r="U32" s="14">
        <f>T32/(S32-2)</f>
        <v>7</v>
      </c>
      <c r="V32" s="14">
        <f>IF(S32&gt;0,SUM(O32:R32)/S32,0)</f>
        <v>7.05</v>
      </c>
      <c r="W32" s="15">
        <f>IF(S32=4,U32,V32)</f>
        <v>7</v>
      </c>
      <c r="X32" s="16">
        <v>0.9</v>
      </c>
      <c r="Y32" s="16">
        <v>1.5</v>
      </c>
      <c r="Z32" s="17">
        <f>SUM(N32+W32+X32-Y32)</f>
        <v>19.266666666666666</v>
      </c>
      <c r="AA32" s="26">
        <f>IF(Z32&gt;0,RANK(Z32,$Z$29:$Z$32,0),0)</f>
        <v>4</v>
      </c>
    </row>
    <row r="33" spans="1:27" s="30" customFormat="1" ht="18" customHeight="1" x14ac:dyDescent="0.25">
      <c r="A33" s="30">
        <v>32</v>
      </c>
      <c r="B33" s="27" t="s">
        <v>0</v>
      </c>
      <c r="C33" s="28" t="s">
        <v>9</v>
      </c>
      <c r="D33" s="29" t="s">
        <v>2</v>
      </c>
      <c r="E33" s="29" t="s">
        <v>225</v>
      </c>
      <c r="F33" s="18" t="s">
        <v>206</v>
      </c>
      <c r="G33" s="18" t="s">
        <v>207</v>
      </c>
      <c r="H33" s="18" t="s">
        <v>208</v>
      </c>
      <c r="I33" s="18" t="s">
        <v>209</v>
      </c>
      <c r="J33" s="19" t="s">
        <v>210</v>
      </c>
      <c r="K33" s="19" t="s">
        <v>211</v>
      </c>
      <c r="L33" s="20" t="s">
        <v>212</v>
      </c>
      <c r="M33" s="19" t="s">
        <v>213</v>
      </c>
      <c r="N33" s="21" t="s">
        <v>214</v>
      </c>
      <c r="O33" s="18" t="s">
        <v>215</v>
      </c>
      <c r="P33" s="18" t="s">
        <v>216</v>
      </c>
      <c r="Q33" s="18" t="s">
        <v>217</v>
      </c>
      <c r="R33" s="18" t="s">
        <v>218</v>
      </c>
      <c r="S33" s="22" t="s">
        <v>210</v>
      </c>
      <c r="T33" s="22" t="s">
        <v>219</v>
      </c>
      <c r="U33" s="22" t="s">
        <v>212</v>
      </c>
      <c r="V33" s="19" t="s">
        <v>213</v>
      </c>
      <c r="W33" s="21" t="s">
        <v>220</v>
      </c>
      <c r="X33" s="23" t="s">
        <v>221</v>
      </c>
      <c r="Y33" s="23" t="s">
        <v>222</v>
      </c>
      <c r="Z33" s="21" t="s">
        <v>223</v>
      </c>
      <c r="AA33" s="24" t="s">
        <v>224</v>
      </c>
    </row>
    <row r="34" spans="1:27" s="30" customFormat="1" ht="18" customHeight="1" x14ac:dyDescent="0.25">
      <c r="A34" s="30">
        <v>33</v>
      </c>
      <c r="B34" s="59">
        <v>28</v>
      </c>
      <c r="C34" s="50" t="s">
        <v>197</v>
      </c>
      <c r="D34" s="8" t="s">
        <v>156</v>
      </c>
      <c r="E34" s="8" t="s">
        <v>226</v>
      </c>
      <c r="F34" s="9"/>
      <c r="G34" s="9"/>
      <c r="H34" s="9"/>
      <c r="I34" s="9"/>
      <c r="J34" s="10">
        <f t="shared" ref="J34:J41" si="24">COUNT(F34:I34)</f>
        <v>0</v>
      </c>
      <c r="K34" s="10">
        <f t="shared" ref="K34:K41" si="25">SUM(F34:I34)-(MAX(F34:I34)+MIN(F34:I34))</f>
        <v>0</v>
      </c>
      <c r="L34" s="10">
        <f t="shared" ref="L34:L41" si="26">(K34/(J34-2))</f>
        <v>0</v>
      </c>
      <c r="M34" s="11">
        <f t="shared" ref="M34:M41" si="27">IF(J34&gt;0,SUM(F34:I34)/J34,0)</f>
        <v>0</v>
      </c>
      <c r="N34" s="12">
        <f t="shared" ref="N34:N41" si="28">IF(J34=4,L34,M34)*2</f>
        <v>0</v>
      </c>
      <c r="O34" s="13"/>
      <c r="P34" s="13"/>
      <c r="Q34" s="13"/>
      <c r="R34" s="13"/>
      <c r="S34" s="14">
        <f t="shared" ref="S34:S41" si="29">COUNT(O34:R34)</f>
        <v>0</v>
      </c>
      <c r="T34" s="14">
        <f t="shared" ref="T34:T41" si="30">SUM(O34:R34)-(MAX(O34:R34)+MIN(O34:R34))</f>
        <v>0</v>
      </c>
      <c r="U34" s="14">
        <f t="shared" ref="U34:U41" si="31">T34/(S34-2)</f>
        <v>0</v>
      </c>
      <c r="V34" s="14">
        <f t="shared" ref="V34:V41" si="32">IF(S34&gt;0,SUM(O34:R34)/S34,0)</f>
        <v>0</v>
      </c>
      <c r="W34" s="15">
        <f t="shared" ref="W34:W41" si="33">IF(S34=4,U34,V34)</f>
        <v>0</v>
      </c>
      <c r="X34" s="16"/>
      <c r="Y34" s="16"/>
      <c r="Z34" s="17">
        <f t="shared" ref="Z34:Z41" si="34">SUM(N34+W34+X34-Y34)</f>
        <v>0</v>
      </c>
      <c r="AA34" s="26">
        <f t="shared" ref="AA34:AA41" si="35">IF(Z34&gt;0,RANK(Z34,$Z$34:$Z$41,0),0)</f>
        <v>0</v>
      </c>
    </row>
    <row r="35" spans="1:27" s="30" customFormat="1" ht="18" customHeight="1" x14ac:dyDescent="0.25">
      <c r="A35" s="30">
        <v>34</v>
      </c>
      <c r="B35" s="59">
        <v>27</v>
      </c>
      <c r="C35" s="61" t="s">
        <v>149</v>
      </c>
      <c r="D35" s="8" t="s">
        <v>147</v>
      </c>
      <c r="E35" s="8" t="s">
        <v>226</v>
      </c>
      <c r="F35" s="9">
        <v>8.4</v>
      </c>
      <c r="G35" s="9">
        <v>9</v>
      </c>
      <c r="H35" s="9">
        <v>8.9</v>
      </c>
      <c r="I35" s="9"/>
      <c r="J35" s="10">
        <f t="shared" si="24"/>
        <v>3</v>
      </c>
      <c r="K35" s="10">
        <f t="shared" si="25"/>
        <v>8.8999999999999986</v>
      </c>
      <c r="L35" s="10">
        <f t="shared" si="26"/>
        <v>8.8999999999999986</v>
      </c>
      <c r="M35" s="11">
        <f t="shared" si="27"/>
        <v>8.7666666666666657</v>
      </c>
      <c r="N35" s="12">
        <f t="shared" si="28"/>
        <v>17.533333333333331</v>
      </c>
      <c r="O35" s="13">
        <v>8.3000000000000007</v>
      </c>
      <c r="P35" s="13">
        <v>8.3000000000000007</v>
      </c>
      <c r="Q35" s="13">
        <v>8.6</v>
      </c>
      <c r="R35" s="13">
        <v>8.8000000000000007</v>
      </c>
      <c r="S35" s="14">
        <f t="shared" si="29"/>
        <v>4</v>
      </c>
      <c r="T35" s="14">
        <f t="shared" si="30"/>
        <v>16.899999999999999</v>
      </c>
      <c r="U35" s="14">
        <f t="shared" si="31"/>
        <v>8.4499999999999993</v>
      </c>
      <c r="V35" s="14">
        <f t="shared" si="32"/>
        <v>8.5</v>
      </c>
      <c r="W35" s="15">
        <f t="shared" si="33"/>
        <v>8.4499999999999993</v>
      </c>
      <c r="X35" s="16">
        <v>1.4</v>
      </c>
      <c r="Y35" s="16"/>
      <c r="Z35" s="17">
        <f t="shared" si="34"/>
        <v>27.383333333333329</v>
      </c>
      <c r="AA35" s="26">
        <f t="shared" si="35"/>
        <v>1</v>
      </c>
    </row>
    <row r="36" spans="1:27" s="30" customFormat="1" ht="18" customHeight="1" x14ac:dyDescent="0.25">
      <c r="A36" s="30">
        <v>35</v>
      </c>
      <c r="B36" s="46">
        <v>26</v>
      </c>
      <c r="C36" s="47" t="s">
        <v>148</v>
      </c>
      <c r="D36" s="8" t="s">
        <v>147</v>
      </c>
      <c r="E36" s="8" t="s">
        <v>226</v>
      </c>
      <c r="F36" s="9">
        <v>8.6</v>
      </c>
      <c r="G36" s="9">
        <v>8.5</v>
      </c>
      <c r="H36" s="9">
        <v>8.6999999999999993</v>
      </c>
      <c r="I36" s="9"/>
      <c r="J36" s="10">
        <f t="shared" si="24"/>
        <v>3</v>
      </c>
      <c r="K36" s="10">
        <f t="shared" si="25"/>
        <v>8.6000000000000014</v>
      </c>
      <c r="L36" s="10">
        <f t="shared" si="26"/>
        <v>8.6000000000000014</v>
      </c>
      <c r="M36" s="11">
        <f t="shared" si="27"/>
        <v>8.6</v>
      </c>
      <c r="N36" s="12">
        <f t="shared" si="28"/>
        <v>17.2</v>
      </c>
      <c r="O36" s="13">
        <v>8.5</v>
      </c>
      <c r="P36" s="13">
        <v>8.3000000000000007</v>
      </c>
      <c r="Q36" s="13">
        <v>8.4</v>
      </c>
      <c r="R36" s="13">
        <v>8.4</v>
      </c>
      <c r="S36" s="14">
        <f t="shared" si="29"/>
        <v>4</v>
      </c>
      <c r="T36" s="14">
        <f t="shared" si="30"/>
        <v>16.8</v>
      </c>
      <c r="U36" s="14">
        <f t="shared" si="31"/>
        <v>8.4</v>
      </c>
      <c r="V36" s="14">
        <f t="shared" si="32"/>
        <v>8.4</v>
      </c>
      <c r="W36" s="15">
        <f t="shared" si="33"/>
        <v>8.4</v>
      </c>
      <c r="X36" s="16">
        <v>1.4</v>
      </c>
      <c r="Y36" s="16"/>
      <c r="Z36" s="17">
        <f t="shared" si="34"/>
        <v>27</v>
      </c>
      <c r="AA36" s="26">
        <f t="shared" si="35"/>
        <v>2</v>
      </c>
    </row>
    <row r="37" spans="1:27" s="30" customFormat="1" ht="18" customHeight="1" x14ac:dyDescent="0.25">
      <c r="A37" s="30">
        <v>36</v>
      </c>
      <c r="B37" s="46">
        <v>30</v>
      </c>
      <c r="C37" s="61" t="s">
        <v>170</v>
      </c>
      <c r="D37" s="8" t="s">
        <v>162</v>
      </c>
      <c r="E37" s="8" t="s">
        <v>226</v>
      </c>
      <c r="F37" s="9">
        <v>8.3000000000000007</v>
      </c>
      <c r="G37" s="9">
        <v>8.5</v>
      </c>
      <c r="H37" s="9">
        <v>8.3000000000000007</v>
      </c>
      <c r="I37" s="9"/>
      <c r="J37" s="10">
        <f t="shared" si="24"/>
        <v>3</v>
      </c>
      <c r="K37" s="10">
        <f t="shared" si="25"/>
        <v>8.3000000000000007</v>
      </c>
      <c r="L37" s="10">
        <f t="shared" si="26"/>
        <v>8.3000000000000007</v>
      </c>
      <c r="M37" s="11">
        <f t="shared" si="27"/>
        <v>8.3666666666666671</v>
      </c>
      <c r="N37" s="12">
        <f t="shared" si="28"/>
        <v>16.733333333333334</v>
      </c>
      <c r="O37" s="13">
        <v>7.7</v>
      </c>
      <c r="P37" s="13">
        <v>8</v>
      </c>
      <c r="Q37" s="13">
        <v>7.8</v>
      </c>
      <c r="R37" s="13">
        <v>8.3000000000000007</v>
      </c>
      <c r="S37" s="14">
        <f t="shared" si="29"/>
        <v>4</v>
      </c>
      <c r="T37" s="14">
        <f t="shared" si="30"/>
        <v>15.8</v>
      </c>
      <c r="U37" s="14">
        <f t="shared" si="31"/>
        <v>7.9</v>
      </c>
      <c r="V37" s="14">
        <f t="shared" si="32"/>
        <v>7.95</v>
      </c>
      <c r="W37" s="15">
        <f t="shared" si="33"/>
        <v>7.9</v>
      </c>
      <c r="X37" s="16">
        <v>1.4</v>
      </c>
      <c r="Y37" s="16"/>
      <c r="Z37" s="17">
        <f t="shared" si="34"/>
        <v>26.033333333333331</v>
      </c>
      <c r="AA37" s="26">
        <f t="shared" si="35"/>
        <v>3</v>
      </c>
    </row>
    <row r="38" spans="1:27" s="30" customFormat="1" ht="18" customHeight="1" x14ac:dyDescent="0.25">
      <c r="A38" s="30">
        <v>37</v>
      </c>
      <c r="B38" s="59">
        <v>25</v>
      </c>
      <c r="C38" s="61" t="s">
        <v>110</v>
      </c>
      <c r="D38" s="8" t="s">
        <v>107</v>
      </c>
      <c r="E38" s="8" t="s">
        <v>226</v>
      </c>
      <c r="F38" s="9">
        <v>8.1</v>
      </c>
      <c r="G38" s="9">
        <v>8.1999999999999993</v>
      </c>
      <c r="H38" s="9">
        <v>8.3000000000000007</v>
      </c>
      <c r="I38" s="9"/>
      <c r="J38" s="10">
        <f t="shared" si="24"/>
        <v>3</v>
      </c>
      <c r="K38" s="10">
        <f t="shared" si="25"/>
        <v>8.1999999999999993</v>
      </c>
      <c r="L38" s="10">
        <f t="shared" si="26"/>
        <v>8.1999999999999993</v>
      </c>
      <c r="M38" s="11">
        <f t="shared" si="27"/>
        <v>8.1999999999999993</v>
      </c>
      <c r="N38" s="12">
        <f t="shared" si="28"/>
        <v>16.399999999999999</v>
      </c>
      <c r="O38" s="13">
        <v>8</v>
      </c>
      <c r="P38" s="13">
        <v>7.9</v>
      </c>
      <c r="Q38" s="13">
        <v>7.6</v>
      </c>
      <c r="R38" s="13">
        <v>8.1</v>
      </c>
      <c r="S38" s="14">
        <f t="shared" si="29"/>
        <v>4</v>
      </c>
      <c r="T38" s="14">
        <f t="shared" si="30"/>
        <v>15.900000000000002</v>
      </c>
      <c r="U38" s="14">
        <f t="shared" si="31"/>
        <v>7.9500000000000011</v>
      </c>
      <c r="V38" s="14">
        <f t="shared" si="32"/>
        <v>7.9</v>
      </c>
      <c r="W38" s="15">
        <f t="shared" si="33"/>
        <v>7.9500000000000011</v>
      </c>
      <c r="X38" s="16">
        <v>1.4</v>
      </c>
      <c r="Y38" s="16"/>
      <c r="Z38" s="17">
        <f t="shared" si="34"/>
        <v>25.75</v>
      </c>
      <c r="AA38" s="26">
        <f t="shared" si="35"/>
        <v>4</v>
      </c>
    </row>
    <row r="39" spans="1:27" s="30" customFormat="1" ht="18" customHeight="1" x14ac:dyDescent="0.25">
      <c r="A39" s="30">
        <v>38</v>
      </c>
      <c r="B39" s="46">
        <v>29</v>
      </c>
      <c r="C39" s="47" t="s">
        <v>178</v>
      </c>
      <c r="D39" s="8" t="s">
        <v>164</v>
      </c>
      <c r="E39" s="8" t="s">
        <v>226</v>
      </c>
      <c r="F39" s="9">
        <v>8</v>
      </c>
      <c r="G39" s="9">
        <v>8.1999999999999993</v>
      </c>
      <c r="H39" s="9">
        <v>8.4</v>
      </c>
      <c r="I39" s="9"/>
      <c r="J39" s="10">
        <f t="shared" si="24"/>
        <v>3</v>
      </c>
      <c r="K39" s="10">
        <f t="shared" si="25"/>
        <v>8.2000000000000028</v>
      </c>
      <c r="L39" s="10">
        <f t="shared" si="26"/>
        <v>8.2000000000000028</v>
      </c>
      <c r="M39" s="11">
        <f t="shared" si="27"/>
        <v>8.2000000000000011</v>
      </c>
      <c r="N39" s="12">
        <f t="shared" si="28"/>
        <v>16.400000000000002</v>
      </c>
      <c r="O39" s="13">
        <v>7.6</v>
      </c>
      <c r="P39" s="13">
        <v>7.9</v>
      </c>
      <c r="Q39" s="13">
        <v>7.8</v>
      </c>
      <c r="R39" s="13">
        <v>7.9</v>
      </c>
      <c r="S39" s="14">
        <f t="shared" si="29"/>
        <v>4</v>
      </c>
      <c r="T39" s="14">
        <f t="shared" si="30"/>
        <v>15.700000000000003</v>
      </c>
      <c r="U39" s="14">
        <f t="shared" si="31"/>
        <v>7.8500000000000014</v>
      </c>
      <c r="V39" s="14">
        <f t="shared" si="32"/>
        <v>7.8000000000000007</v>
      </c>
      <c r="W39" s="15">
        <f t="shared" si="33"/>
        <v>7.8500000000000014</v>
      </c>
      <c r="X39" s="16">
        <v>1.4</v>
      </c>
      <c r="Y39" s="16"/>
      <c r="Z39" s="17">
        <f t="shared" si="34"/>
        <v>25.650000000000002</v>
      </c>
      <c r="AA39" s="26">
        <f t="shared" si="35"/>
        <v>5</v>
      </c>
    </row>
    <row r="40" spans="1:27" s="30" customFormat="1" ht="18" customHeight="1" x14ac:dyDescent="0.25">
      <c r="A40" s="30">
        <v>39</v>
      </c>
      <c r="B40" s="46">
        <v>49</v>
      </c>
      <c r="C40" s="47" t="s">
        <v>88</v>
      </c>
      <c r="D40" s="8" t="s">
        <v>81</v>
      </c>
      <c r="E40" s="8" t="s">
        <v>226</v>
      </c>
      <c r="F40" s="9">
        <v>7.9</v>
      </c>
      <c r="G40" s="9">
        <v>8.1999999999999993</v>
      </c>
      <c r="H40" s="9">
        <v>8.1999999999999993</v>
      </c>
      <c r="I40" s="9"/>
      <c r="J40" s="10">
        <f t="shared" si="24"/>
        <v>3</v>
      </c>
      <c r="K40" s="10">
        <f t="shared" si="25"/>
        <v>8.1999999999999993</v>
      </c>
      <c r="L40" s="10">
        <f t="shared" si="26"/>
        <v>8.1999999999999993</v>
      </c>
      <c r="M40" s="11">
        <f t="shared" si="27"/>
        <v>8.1</v>
      </c>
      <c r="N40" s="12">
        <f t="shared" si="28"/>
        <v>16.2</v>
      </c>
      <c r="O40" s="13">
        <v>7.6</v>
      </c>
      <c r="P40" s="13">
        <v>8</v>
      </c>
      <c r="Q40" s="13">
        <v>7.5</v>
      </c>
      <c r="R40" s="13">
        <v>7.9</v>
      </c>
      <c r="S40" s="14">
        <f t="shared" si="29"/>
        <v>4</v>
      </c>
      <c r="T40" s="14">
        <f t="shared" si="30"/>
        <v>15.5</v>
      </c>
      <c r="U40" s="14">
        <f t="shared" si="31"/>
        <v>7.75</v>
      </c>
      <c r="V40" s="14">
        <f t="shared" si="32"/>
        <v>7.75</v>
      </c>
      <c r="W40" s="15">
        <f t="shared" si="33"/>
        <v>7.75</v>
      </c>
      <c r="X40" s="16">
        <v>1.3</v>
      </c>
      <c r="Y40" s="16"/>
      <c r="Z40" s="17">
        <f t="shared" si="34"/>
        <v>25.25</v>
      </c>
      <c r="AA40" s="26">
        <f t="shared" si="35"/>
        <v>6</v>
      </c>
    </row>
    <row r="41" spans="1:27" s="30" customFormat="1" ht="18" customHeight="1" x14ac:dyDescent="0.25">
      <c r="A41" s="30">
        <v>40</v>
      </c>
      <c r="B41" s="46">
        <v>136</v>
      </c>
      <c r="C41" s="47" t="s">
        <v>204</v>
      </c>
      <c r="D41" s="8" t="s">
        <v>164</v>
      </c>
      <c r="E41" s="8" t="s">
        <v>226</v>
      </c>
      <c r="F41" s="9">
        <v>7</v>
      </c>
      <c r="G41" s="9">
        <v>7.2</v>
      </c>
      <c r="H41" s="9">
        <v>7.4</v>
      </c>
      <c r="I41" s="9"/>
      <c r="J41" s="10">
        <f t="shared" si="24"/>
        <v>3</v>
      </c>
      <c r="K41" s="10">
        <f t="shared" si="25"/>
        <v>7.2000000000000011</v>
      </c>
      <c r="L41" s="10">
        <f t="shared" si="26"/>
        <v>7.2000000000000011</v>
      </c>
      <c r="M41" s="11">
        <f t="shared" si="27"/>
        <v>7.2</v>
      </c>
      <c r="N41" s="12">
        <f t="shared" si="28"/>
        <v>14.4</v>
      </c>
      <c r="O41" s="13">
        <v>7.5</v>
      </c>
      <c r="P41" s="13">
        <v>7.8</v>
      </c>
      <c r="Q41" s="13">
        <v>7</v>
      </c>
      <c r="R41" s="13">
        <v>7.2</v>
      </c>
      <c r="S41" s="14">
        <f t="shared" si="29"/>
        <v>4</v>
      </c>
      <c r="T41" s="14">
        <f t="shared" si="30"/>
        <v>14.7</v>
      </c>
      <c r="U41" s="14">
        <f t="shared" si="31"/>
        <v>7.35</v>
      </c>
      <c r="V41" s="14">
        <f t="shared" si="32"/>
        <v>7.375</v>
      </c>
      <c r="W41" s="15">
        <f t="shared" si="33"/>
        <v>7.35</v>
      </c>
      <c r="X41" s="16">
        <v>1.4</v>
      </c>
      <c r="Y41" s="16">
        <v>0.3</v>
      </c>
      <c r="Z41" s="17">
        <f t="shared" si="34"/>
        <v>22.849999999999998</v>
      </c>
      <c r="AA41" s="26">
        <f t="shared" si="35"/>
        <v>7</v>
      </c>
    </row>
    <row r="42" spans="1:27" s="30" customFormat="1" ht="18" customHeight="1" x14ac:dyDescent="0.25">
      <c r="A42" s="30">
        <v>41</v>
      </c>
      <c r="B42" s="27" t="s">
        <v>0</v>
      </c>
      <c r="C42" s="28" t="s">
        <v>12</v>
      </c>
      <c r="D42" s="29" t="s">
        <v>2</v>
      </c>
      <c r="E42" s="29" t="s">
        <v>225</v>
      </c>
      <c r="F42" s="18" t="s">
        <v>206</v>
      </c>
      <c r="G42" s="18" t="s">
        <v>207</v>
      </c>
      <c r="H42" s="18" t="s">
        <v>208</v>
      </c>
      <c r="I42" s="18" t="s">
        <v>209</v>
      </c>
      <c r="J42" s="19" t="s">
        <v>210</v>
      </c>
      <c r="K42" s="19" t="s">
        <v>211</v>
      </c>
      <c r="L42" s="20" t="s">
        <v>212</v>
      </c>
      <c r="M42" s="19" t="s">
        <v>213</v>
      </c>
      <c r="N42" s="21" t="s">
        <v>214</v>
      </c>
      <c r="O42" s="18" t="s">
        <v>215</v>
      </c>
      <c r="P42" s="18" t="s">
        <v>216</v>
      </c>
      <c r="Q42" s="18" t="s">
        <v>217</v>
      </c>
      <c r="R42" s="18" t="s">
        <v>218</v>
      </c>
      <c r="S42" s="22" t="s">
        <v>210</v>
      </c>
      <c r="T42" s="22" t="s">
        <v>219</v>
      </c>
      <c r="U42" s="22" t="s">
        <v>212</v>
      </c>
      <c r="V42" s="19" t="s">
        <v>213</v>
      </c>
      <c r="W42" s="21" t="s">
        <v>220</v>
      </c>
      <c r="X42" s="23" t="s">
        <v>221</v>
      </c>
      <c r="Y42" s="23" t="s">
        <v>222</v>
      </c>
      <c r="Z42" s="21" t="s">
        <v>223</v>
      </c>
      <c r="AA42" s="24" t="s">
        <v>224</v>
      </c>
    </row>
    <row r="43" spans="1:27" s="30" customFormat="1" ht="18" customHeight="1" x14ac:dyDescent="0.25">
      <c r="A43" s="30">
        <v>42</v>
      </c>
      <c r="B43" s="46">
        <v>39</v>
      </c>
      <c r="C43" s="47" t="s">
        <v>150</v>
      </c>
      <c r="D43" s="8" t="s">
        <v>147</v>
      </c>
      <c r="E43" s="8" t="s">
        <v>226</v>
      </c>
      <c r="F43" s="9">
        <v>9</v>
      </c>
      <c r="G43" s="9">
        <v>9</v>
      </c>
      <c r="H43" s="9">
        <v>8.6</v>
      </c>
      <c r="I43" s="9"/>
      <c r="J43" s="10">
        <f t="shared" ref="J43:J52" si="36">COUNT(F43:I43)</f>
        <v>3</v>
      </c>
      <c r="K43" s="10">
        <f t="shared" ref="K43:K52" si="37">SUM(F43:I43)-(MAX(F43:I43)+MIN(F43:I43))</f>
        <v>9</v>
      </c>
      <c r="L43" s="10">
        <f t="shared" ref="L43:L52" si="38">(K43/(J43-2))</f>
        <v>9</v>
      </c>
      <c r="M43" s="11">
        <f t="shared" ref="M43:M52" si="39">IF(J43&gt;0,SUM(F43:I43)/J43,0)</f>
        <v>8.8666666666666671</v>
      </c>
      <c r="N43" s="12">
        <f t="shared" ref="N43:N52" si="40">IF(J43=4,L43,M43)*2</f>
        <v>17.733333333333334</v>
      </c>
      <c r="O43" s="13">
        <v>8.6999999999999993</v>
      </c>
      <c r="P43" s="13">
        <v>8.5</v>
      </c>
      <c r="Q43" s="13">
        <v>8.5</v>
      </c>
      <c r="R43" s="13">
        <v>8.6</v>
      </c>
      <c r="S43" s="14">
        <f t="shared" ref="S43:S52" si="41">COUNT(O43:R43)</f>
        <v>4</v>
      </c>
      <c r="T43" s="14">
        <f t="shared" ref="T43:T52" si="42">SUM(O43:R43)-(MAX(O43:R43)+MIN(O43:R43))</f>
        <v>17.099999999999998</v>
      </c>
      <c r="U43" s="14">
        <f t="shared" ref="U43:U52" si="43">T43/(S43-2)</f>
        <v>8.5499999999999989</v>
      </c>
      <c r="V43" s="14">
        <f t="shared" ref="V43:V52" si="44">IF(S43&gt;0,SUM(O43:R43)/S43,0)</f>
        <v>8.5749999999999993</v>
      </c>
      <c r="W43" s="15">
        <f t="shared" ref="W43:W52" si="45">IF(S43=4,U43,V43)</f>
        <v>8.5499999999999989</v>
      </c>
      <c r="X43" s="16">
        <v>1.1000000000000001</v>
      </c>
      <c r="Y43" s="16"/>
      <c r="Z43" s="17">
        <f t="shared" ref="Z43:Z52" si="46">SUM(N43+W43+X43-Y43)</f>
        <v>27.383333333333333</v>
      </c>
      <c r="AA43" s="26">
        <f t="shared" ref="AA43:AA52" si="47">IF(Z43&gt;0,RANK(Z43,$Z$43:$Z$52,0),0)</f>
        <v>1</v>
      </c>
    </row>
    <row r="44" spans="1:27" s="30" customFormat="1" ht="18" customHeight="1" x14ac:dyDescent="0.25">
      <c r="A44" s="30">
        <v>43</v>
      </c>
      <c r="B44" s="59">
        <v>40</v>
      </c>
      <c r="C44" s="61" t="s">
        <v>195</v>
      </c>
      <c r="D44" s="8" t="s">
        <v>147</v>
      </c>
      <c r="E44" s="8" t="s">
        <v>226</v>
      </c>
      <c r="F44" s="9">
        <v>9</v>
      </c>
      <c r="G44" s="9">
        <v>8.6</v>
      </c>
      <c r="H44" s="9">
        <v>9</v>
      </c>
      <c r="I44" s="9"/>
      <c r="J44" s="10">
        <f t="shared" si="36"/>
        <v>3</v>
      </c>
      <c r="K44" s="10">
        <f t="shared" si="37"/>
        <v>9</v>
      </c>
      <c r="L44" s="10">
        <f t="shared" si="38"/>
        <v>9</v>
      </c>
      <c r="M44" s="11">
        <f t="shared" si="39"/>
        <v>8.8666666666666671</v>
      </c>
      <c r="N44" s="12">
        <f t="shared" si="40"/>
        <v>17.733333333333334</v>
      </c>
      <c r="O44" s="13">
        <v>8.6999999999999993</v>
      </c>
      <c r="P44" s="13">
        <v>8</v>
      </c>
      <c r="Q44" s="13">
        <v>8.3000000000000007</v>
      </c>
      <c r="R44" s="13">
        <v>8.3000000000000007</v>
      </c>
      <c r="S44" s="14">
        <f t="shared" si="41"/>
        <v>4</v>
      </c>
      <c r="T44" s="14">
        <f t="shared" si="42"/>
        <v>16.599999999999998</v>
      </c>
      <c r="U44" s="14">
        <f t="shared" si="43"/>
        <v>8.2999999999999989</v>
      </c>
      <c r="V44" s="14">
        <f t="shared" si="44"/>
        <v>8.3249999999999993</v>
      </c>
      <c r="W44" s="15">
        <f t="shared" si="45"/>
        <v>8.2999999999999989</v>
      </c>
      <c r="X44" s="16">
        <v>1.1000000000000001</v>
      </c>
      <c r="Y44" s="16"/>
      <c r="Z44" s="17">
        <f t="shared" si="46"/>
        <v>27.133333333333333</v>
      </c>
      <c r="AA44" s="26">
        <f t="shared" si="47"/>
        <v>2</v>
      </c>
    </row>
    <row r="45" spans="1:27" s="30" customFormat="1" ht="18" customHeight="1" x14ac:dyDescent="0.25">
      <c r="A45" s="30">
        <v>44</v>
      </c>
      <c r="B45" s="46">
        <v>31</v>
      </c>
      <c r="C45" s="47" t="s">
        <v>34</v>
      </c>
      <c r="D45" s="8" t="s">
        <v>31</v>
      </c>
      <c r="E45" s="8" t="s">
        <v>226</v>
      </c>
      <c r="F45" s="9">
        <v>8.6999999999999993</v>
      </c>
      <c r="G45" s="9">
        <v>8.5</v>
      </c>
      <c r="H45" s="9">
        <v>8.6999999999999993</v>
      </c>
      <c r="I45" s="9"/>
      <c r="J45" s="10">
        <f t="shared" si="36"/>
        <v>3</v>
      </c>
      <c r="K45" s="10">
        <f t="shared" si="37"/>
        <v>8.6999999999999993</v>
      </c>
      <c r="L45" s="10">
        <f t="shared" si="38"/>
        <v>8.6999999999999993</v>
      </c>
      <c r="M45" s="11">
        <f t="shared" si="39"/>
        <v>8.6333333333333329</v>
      </c>
      <c r="N45" s="12">
        <f t="shared" si="40"/>
        <v>17.266666666666666</v>
      </c>
      <c r="O45" s="13">
        <v>8.4</v>
      </c>
      <c r="P45" s="13">
        <v>8.1999999999999993</v>
      </c>
      <c r="Q45" s="13">
        <v>7.9</v>
      </c>
      <c r="R45" s="13">
        <v>8.1</v>
      </c>
      <c r="S45" s="14">
        <f t="shared" si="41"/>
        <v>4</v>
      </c>
      <c r="T45" s="14">
        <f t="shared" si="42"/>
        <v>16.3</v>
      </c>
      <c r="U45" s="14">
        <f t="shared" si="43"/>
        <v>8.15</v>
      </c>
      <c r="V45" s="14">
        <f t="shared" si="44"/>
        <v>8.15</v>
      </c>
      <c r="W45" s="15">
        <f t="shared" si="45"/>
        <v>8.15</v>
      </c>
      <c r="X45" s="16">
        <v>1.4</v>
      </c>
      <c r="Y45" s="16"/>
      <c r="Z45" s="17">
        <f t="shared" si="46"/>
        <v>26.816666666666663</v>
      </c>
      <c r="AA45" s="26">
        <f t="shared" si="47"/>
        <v>3</v>
      </c>
    </row>
    <row r="46" spans="1:27" s="30" customFormat="1" ht="18" customHeight="1" x14ac:dyDescent="0.25">
      <c r="A46" s="30">
        <v>45</v>
      </c>
      <c r="B46" s="46">
        <v>36</v>
      </c>
      <c r="C46" s="47" t="s">
        <v>111</v>
      </c>
      <c r="D46" s="8" t="s">
        <v>112</v>
      </c>
      <c r="E46" s="8" t="s">
        <v>226</v>
      </c>
      <c r="F46" s="9">
        <v>8.3000000000000007</v>
      </c>
      <c r="G46" s="9">
        <v>8.6999999999999993</v>
      </c>
      <c r="H46" s="9">
        <v>8.3000000000000007</v>
      </c>
      <c r="I46" s="9"/>
      <c r="J46" s="10">
        <f t="shared" si="36"/>
        <v>3</v>
      </c>
      <c r="K46" s="10">
        <f t="shared" si="37"/>
        <v>8.3000000000000007</v>
      </c>
      <c r="L46" s="10">
        <f t="shared" si="38"/>
        <v>8.3000000000000007</v>
      </c>
      <c r="M46" s="11">
        <f t="shared" si="39"/>
        <v>8.4333333333333336</v>
      </c>
      <c r="N46" s="12">
        <f t="shared" si="40"/>
        <v>16.866666666666667</v>
      </c>
      <c r="O46" s="13">
        <v>7.8</v>
      </c>
      <c r="P46" s="13">
        <v>7.9</v>
      </c>
      <c r="Q46" s="13">
        <v>7.8</v>
      </c>
      <c r="R46" s="13">
        <v>7.7</v>
      </c>
      <c r="S46" s="14">
        <f t="shared" si="41"/>
        <v>4</v>
      </c>
      <c r="T46" s="14">
        <f t="shared" si="42"/>
        <v>15.599999999999998</v>
      </c>
      <c r="U46" s="14">
        <f t="shared" si="43"/>
        <v>7.7999999999999989</v>
      </c>
      <c r="V46" s="14">
        <f t="shared" si="44"/>
        <v>7.8</v>
      </c>
      <c r="W46" s="15">
        <f t="shared" si="45"/>
        <v>7.7999999999999989</v>
      </c>
      <c r="X46" s="16">
        <v>1.4</v>
      </c>
      <c r="Y46" s="16"/>
      <c r="Z46" s="17">
        <f t="shared" si="46"/>
        <v>26.066666666666663</v>
      </c>
      <c r="AA46" s="26">
        <f t="shared" si="47"/>
        <v>4</v>
      </c>
    </row>
    <row r="47" spans="1:27" s="30" customFormat="1" ht="18" customHeight="1" x14ac:dyDescent="0.25">
      <c r="A47" s="30">
        <v>46</v>
      </c>
      <c r="B47" s="59">
        <v>38</v>
      </c>
      <c r="C47" s="61" t="s">
        <v>136</v>
      </c>
      <c r="D47" s="8" t="s">
        <v>135</v>
      </c>
      <c r="E47" s="8" t="s">
        <v>226</v>
      </c>
      <c r="F47" s="9">
        <v>8.6999999999999993</v>
      </c>
      <c r="G47" s="9">
        <v>8.5</v>
      </c>
      <c r="H47" s="9">
        <v>8.6</v>
      </c>
      <c r="I47" s="9"/>
      <c r="J47" s="10">
        <f t="shared" si="36"/>
        <v>3</v>
      </c>
      <c r="K47" s="10">
        <f t="shared" si="37"/>
        <v>8.5999999999999979</v>
      </c>
      <c r="L47" s="10">
        <f t="shared" si="38"/>
        <v>8.5999999999999979</v>
      </c>
      <c r="M47" s="11">
        <f t="shared" si="39"/>
        <v>8.6</v>
      </c>
      <c r="N47" s="12">
        <f t="shared" si="40"/>
        <v>17.2</v>
      </c>
      <c r="O47" s="13">
        <v>7.8</v>
      </c>
      <c r="P47" s="13">
        <v>8</v>
      </c>
      <c r="Q47" s="13">
        <v>7.5</v>
      </c>
      <c r="R47" s="13">
        <v>7.5</v>
      </c>
      <c r="S47" s="14">
        <f t="shared" si="41"/>
        <v>4</v>
      </c>
      <c r="T47" s="14">
        <f t="shared" si="42"/>
        <v>15.3</v>
      </c>
      <c r="U47" s="14">
        <f t="shared" si="43"/>
        <v>7.65</v>
      </c>
      <c r="V47" s="14">
        <f t="shared" si="44"/>
        <v>7.7</v>
      </c>
      <c r="W47" s="15">
        <f t="shared" si="45"/>
        <v>7.65</v>
      </c>
      <c r="X47" s="16">
        <v>1.1000000000000001</v>
      </c>
      <c r="Y47" s="16">
        <v>0.3</v>
      </c>
      <c r="Z47" s="17">
        <f t="shared" si="46"/>
        <v>25.650000000000002</v>
      </c>
      <c r="AA47" s="26">
        <f t="shared" si="47"/>
        <v>5</v>
      </c>
    </row>
    <row r="48" spans="1:27" s="30" customFormat="1" ht="18" customHeight="1" x14ac:dyDescent="0.25">
      <c r="A48" s="30">
        <v>47</v>
      </c>
      <c r="B48" s="46">
        <v>37</v>
      </c>
      <c r="C48" s="47" t="s">
        <v>134</v>
      </c>
      <c r="D48" s="8" t="s">
        <v>135</v>
      </c>
      <c r="E48" s="8" t="s">
        <v>226</v>
      </c>
      <c r="F48" s="9">
        <v>8</v>
      </c>
      <c r="G48" s="9">
        <v>8.1</v>
      </c>
      <c r="H48" s="9">
        <v>8.5</v>
      </c>
      <c r="I48" s="9"/>
      <c r="J48" s="10">
        <f t="shared" si="36"/>
        <v>3</v>
      </c>
      <c r="K48" s="10">
        <f t="shared" si="37"/>
        <v>8.1000000000000014</v>
      </c>
      <c r="L48" s="10">
        <f t="shared" si="38"/>
        <v>8.1000000000000014</v>
      </c>
      <c r="M48" s="11">
        <f t="shared" si="39"/>
        <v>8.2000000000000011</v>
      </c>
      <c r="N48" s="12">
        <f t="shared" si="40"/>
        <v>16.400000000000002</v>
      </c>
      <c r="O48" s="13">
        <v>7.9</v>
      </c>
      <c r="P48" s="13">
        <v>7.7</v>
      </c>
      <c r="Q48" s="13">
        <v>7.7</v>
      </c>
      <c r="R48" s="13">
        <v>7.6</v>
      </c>
      <c r="S48" s="14">
        <f t="shared" si="41"/>
        <v>4</v>
      </c>
      <c r="T48" s="14">
        <f t="shared" si="42"/>
        <v>15.399999999999999</v>
      </c>
      <c r="U48" s="14">
        <f t="shared" si="43"/>
        <v>7.6999999999999993</v>
      </c>
      <c r="V48" s="14">
        <f t="shared" si="44"/>
        <v>7.7249999999999996</v>
      </c>
      <c r="W48" s="15">
        <f t="shared" si="45"/>
        <v>7.6999999999999993</v>
      </c>
      <c r="X48" s="16">
        <v>1.1000000000000001</v>
      </c>
      <c r="Y48" s="16"/>
      <c r="Z48" s="17">
        <f t="shared" si="46"/>
        <v>25.200000000000003</v>
      </c>
      <c r="AA48" s="26">
        <f t="shared" si="47"/>
        <v>6</v>
      </c>
    </row>
    <row r="49" spans="1:27" s="30" customFormat="1" ht="18" customHeight="1" x14ac:dyDescent="0.25">
      <c r="A49" s="30">
        <v>48</v>
      </c>
      <c r="B49" s="46">
        <v>33</v>
      </c>
      <c r="C49" s="47" t="s">
        <v>36</v>
      </c>
      <c r="D49" s="8" t="s">
        <v>35</v>
      </c>
      <c r="E49" s="8" t="s">
        <v>226</v>
      </c>
      <c r="F49" s="9">
        <v>8</v>
      </c>
      <c r="G49" s="9">
        <v>7.8</v>
      </c>
      <c r="H49" s="9">
        <v>8.3000000000000007</v>
      </c>
      <c r="I49" s="9"/>
      <c r="J49" s="10">
        <f t="shared" si="36"/>
        <v>3</v>
      </c>
      <c r="K49" s="10">
        <f t="shared" si="37"/>
        <v>8</v>
      </c>
      <c r="L49" s="10">
        <f t="shared" si="38"/>
        <v>8</v>
      </c>
      <c r="M49" s="11">
        <f t="shared" si="39"/>
        <v>8.0333333333333332</v>
      </c>
      <c r="N49" s="12">
        <f t="shared" si="40"/>
        <v>16.066666666666666</v>
      </c>
      <c r="O49" s="13">
        <v>8</v>
      </c>
      <c r="P49" s="13">
        <v>7.5</v>
      </c>
      <c r="Q49" s="13">
        <v>7.5</v>
      </c>
      <c r="R49" s="13">
        <v>7.5</v>
      </c>
      <c r="S49" s="14">
        <f t="shared" si="41"/>
        <v>4</v>
      </c>
      <c r="T49" s="14">
        <f t="shared" si="42"/>
        <v>15</v>
      </c>
      <c r="U49" s="14">
        <f t="shared" si="43"/>
        <v>7.5</v>
      </c>
      <c r="V49" s="14">
        <f t="shared" si="44"/>
        <v>7.625</v>
      </c>
      <c r="W49" s="15">
        <f t="shared" si="45"/>
        <v>7.5</v>
      </c>
      <c r="X49" s="16">
        <v>1.2</v>
      </c>
      <c r="Y49" s="16"/>
      <c r="Z49" s="17">
        <f t="shared" si="46"/>
        <v>24.766666666666666</v>
      </c>
      <c r="AA49" s="26">
        <f t="shared" si="47"/>
        <v>7</v>
      </c>
    </row>
    <row r="50" spans="1:27" s="30" customFormat="1" ht="18" customHeight="1" x14ac:dyDescent="0.25">
      <c r="A50" s="30">
        <v>49</v>
      </c>
      <c r="B50" s="46">
        <v>35</v>
      </c>
      <c r="C50" s="47" t="s">
        <v>63</v>
      </c>
      <c r="D50" s="8" t="s">
        <v>64</v>
      </c>
      <c r="E50" s="8" t="s">
        <v>226</v>
      </c>
      <c r="F50" s="9">
        <v>8.1</v>
      </c>
      <c r="G50" s="9">
        <v>7.6</v>
      </c>
      <c r="H50" s="9">
        <v>7.8</v>
      </c>
      <c r="I50" s="9"/>
      <c r="J50" s="10">
        <f t="shared" si="36"/>
        <v>3</v>
      </c>
      <c r="K50" s="10">
        <f t="shared" si="37"/>
        <v>7.8000000000000007</v>
      </c>
      <c r="L50" s="10">
        <f t="shared" si="38"/>
        <v>7.8000000000000007</v>
      </c>
      <c r="M50" s="11">
        <f t="shared" si="39"/>
        <v>7.833333333333333</v>
      </c>
      <c r="N50" s="12">
        <f t="shared" si="40"/>
        <v>15.666666666666666</v>
      </c>
      <c r="O50" s="13">
        <v>7.8</v>
      </c>
      <c r="P50" s="13">
        <v>7.7</v>
      </c>
      <c r="Q50" s="13">
        <v>7.1</v>
      </c>
      <c r="R50" s="13">
        <v>7.7</v>
      </c>
      <c r="S50" s="14">
        <f t="shared" si="41"/>
        <v>4</v>
      </c>
      <c r="T50" s="14">
        <f t="shared" si="42"/>
        <v>15.400000000000002</v>
      </c>
      <c r="U50" s="14">
        <f t="shared" si="43"/>
        <v>7.7000000000000011</v>
      </c>
      <c r="V50" s="14">
        <f t="shared" si="44"/>
        <v>7.5750000000000002</v>
      </c>
      <c r="W50" s="15">
        <f t="shared" si="45"/>
        <v>7.7000000000000011</v>
      </c>
      <c r="X50" s="16">
        <v>1.1000000000000001</v>
      </c>
      <c r="Y50" s="16"/>
      <c r="Z50" s="17">
        <f t="shared" si="46"/>
        <v>24.466666666666669</v>
      </c>
      <c r="AA50" s="26">
        <f t="shared" si="47"/>
        <v>8</v>
      </c>
    </row>
    <row r="51" spans="1:27" s="30" customFormat="1" ht="18" customHeight="1" x14ac:dyDescent="0.25">
      <c r="A51" s="30">
        <v>50</v>
      </c>
      <c r="B51" s="46">
        <v>41</v>
      </c>
      <c r="C51" s="47" t="s">
        <v>189</v>
      </c>
      <c r="D51" s="8" t="s">
        <v>164</v>
      </c>
      <c r="E51" s="8" t="s">
        <v>226</v>
      </c>
      <c r="F51" s="9">
        <v>7.9</v>
      </c>
      <c r="G51" s="9">
        <v>7.9</v>
      </c>
      <c r="H51" s="9">
        <v>8.4</v>
      </c>
      <c r="I51" s="9"/>
      <c r="J51" s="10">
        <f t="shared" si="36"/>
        <v>3</v>
      </c>
      <c r="K51" s="10">
        <f t="shared" si="37"/>
        <v>7.9000000000000021</v>
      </c>
      <c r="L51" s="10">
        <f t="shared" si="38"/>
        <v>7.9000000000000021</v>
      </c>
      <c r="M51" s="11">
        <f t="shared" si="39"/>
        <v>8.0666666666666682</v>
      </c>
      <c r="N51" s="12">
        <f t="shared" si="40"/>
        <v>16.133333333333336</v>
      </c>
      <c r="O51" s="13">
        <v>7.8</v>
      </c>
      <c r="P51" s="13">
        <v>7.3</v>
      </c>
      <c r="Q51" s="13">
        <v>7.2</v>
      </c>
      <c r="R51" s="13">
        <v>7.3</v>
      </c>
      <c r="S51" s="14">
        <f t="shared" si="41"/>
        <v>4</v>
      </c>
      <c r="T51" s="14">
        <f t="shared" si="42"/>
        <v>14.600000000000001</v>
      </c>
      <c r="U51" s="14">
        <f t="shared" si="43"/>
        <v>7.3000000000000007</v>
      </c>
      <c r="V51" s="14">
        <f t="shared" si="44"/>
        <v>7.4</v>
      </c>
      <c r="W51" s="15">
        <f t="shared" si="45"/>
        <v>7.3000000000000007</v>
      </c>
      <c r="X51" s="16">
        <v>1.2</v>
      </c>
      <c r="Y51" s="16">
        <v>0.3</v>
      </c>
      <c r="Z51" s="17">
        <f t="shared" si="46"/>
        <v>24.333333333333336</v>
      </c>
      <c r="AA51" s="26">
        <f t="shared" si="47"/>
        <v>9</v>
      </c>
    </row>
    <row r="52" spans="1:27" s="30" customFormat="1" ht="18" customHeight="1" x14ac:dyDescent="0.25">
      <c r="A52" s="30">
        <v>51</v>
      </c>
      <c r="B52" s="46">
        <v>34</v>
      </c>
      <c r="C52" s="47" t="s">
        <v>37</v>
      </c>
      <c r="D52" s="8" t="s">
        <v>35</v>
      </c>
      <c r="E52" s="8" t="s">
        <v>226</v>
      </c>
      <c r="F52" s="9">
        <v>7.4</v>
      </c>
      <c r="G52" s="9">
        <v>6.9</v>
      </c>
      <c r="H52" s="9">
        <v>7.4</v>
      </c>
      <c r="I52" s="9"/>
      <c r="J52" s="10">
        <f t="shared" si="36"/>
        <v>3</v>
      </c>
      <c r="K52" s="10">
        <f t="shared" si="37"/>
        <v>7.4000000000000021</v>
      </c>
      <c r="L52" s="10">
        <f t="shared" si="38"/>
        <v>7.4000000000000021</v>
      </c>
      <c r="M52" s="11">
        <f t="shared" si="39"/>
        <v>7.2333333333333343</v>
      </c>
      <c r="N52" s="12">
        <f t="shared" si="40"/>
        <v>14.466666666666669</v>
      </c>
      <c r="O52" s="13">
        <v>7.9</v>
      </c>
      <c r="P52" s="13">
        <v>7</v>
      </c>
      <c r="Q52" s="13">
        <v>7.4</v>
      </c>
      <c r="R52" s="13">
        <v>7</v>
      </c>
      <c r="S52" s="14">
        <f t="shared" si="41"/>
        <v>4</v>
      </c>
      <c r="T52" s="14">
        <f t="shared" si="42"/>
        <v>14.4</v>
      </c>
      <c r="U52" s="14">
        <f t="shared" si="43"/>
        <v>7.2</v>
      </c>
      <c r="V52" s="14">
        <f t="shared" si="44"/>
        <v>7.3250000000000002</v>
      </c>
      <c r="W52" s="15">
        <f t="shared" si="45"/>
        <v>7.2</v>
      </c>
      <c r="X52" s="16">
        <v>0.9</v>
      </c>
      <c r="Y52" s="16"/>
      <c r="Z52" s="17">
        <f t="shared" si="46"/>
        <v>22.566666666666666</v>
      </c>
      <c r="AA52" s="26">
        <f t="shared" si="47"/>
        <v>10</v>
      </c>
    </row>
    <row r="53" spans="1:27" s="30" customFormat="1" ht="18" customHeight="1" x14ac:dyDescent="0.25">
      <c r="A53" s="30">
        <v>52</v>
      </c>
      <c r="B53" s="27" t="s">
        <v>0</v>
      </c>
      <c r="C53" s="28" t="s">
        <v>10</v>
      </c>
      <c r="D53" s="29" t="s">
        <v>2</v>
      </c>
      <c r="E53" s="29" t="s">
        <v>225</v>
      </c>
      <c r="F53" s="18" t="s">
        <v>206</v>
      </c>
      <c r="G53" s="18" t="s">
        <v>207</v>
      </c>
      <c r="H53" s="18" t="s">
        <v>208</v>
      </c>
      <c r="I53" s="18" t="s">
        <v>209</v>
      </c>
      <c r="J53" s="19" t="s">
        <v>210</v>
      </c>
      <c r="K53" s="19" t="s">
        <v>211</v>
      </c>
      <c r="L53" s="20" t="s">
        <v>212</v>
      </c>
      <c r="M53" s="19" t="s">
        <v>213</v>
      </c>
      <c r="N53" s="21" t="s">
        <v>214</v>
      </c>
      <c r="O53" s="18" t="s">
        <v>215</v>
      </c>
      <c r="P53" s="18" t="s">
        <v>216</v>
      </c>
      <c r="Q53" s="18" t="s">
        <v>217</v>
      </c>
      <c r="R53" s="18" t="s">
        <v>218</v>
      </c>
      <c r="S53" s="22" t="s">
        <v>210</v>
      </c>
      <c r="T53" s="22" t="s">
        <v>219</v>
      </c>
      <c r="U53" s="22" t="s">
        <v>212</v>
      </c>
      <c r="V53" s="19" t="s">
        <v>213</v>
      </c>
      <c r="W53" s="21" t="s">
        <v>220</v>
      </c>
      <c r="X53" s="23" t="s">
        <v>221</v>
      </c>
      <c r="Y53" s="23" t="s">
        <v>222</v>
      </c>
      <c r="Z53" s="21" t="s">
        <v>223</v>
      </c>
      <c r="AA53" s="24" t="s">
        <v>224</v>
      </c>
    </row>
    <row r="54" spans="1:27" s="30" customFormat="1" ht="18" customHeight="1" x14ac:dyDescent="0.25">
      <c r="A54" s="30">
        <v>53</v>
      </c>
      <c r="B54" s="59">
        <v>42</v>
      </c>
      <c r="C54" s="61" t="s">
        <v>83</v>
      </c>
      <c r="D54" s="57" t="s">
        <v>79</v>
      </c>
      <c r="E54" s="8" t="s">
        <v>226</v>
      </c>
      <c r="F54" s="9">
        <v>8.9</v>
      </c>
      <c r="G54" s="9">
        <v>8.8000000000000007</v>
      </c>
      <c r="H54" s="9">
        <v>8.6999999999999993</v>
      </c>
      <c r="I54" s="9"/>
      <c r="J54" s="10">
        <f>COUNT(F54:I54)</f>
        <v>3</v>
      </c>
      <c r="K54" s="10">
        <f>SUM(F54:I54)-(MAX(F54:I54)+MIN(F54:I54))</f>
        <v>8.8000000000000007</v>
      </c>
      <c r="L54" s="10">
        <f>(K54/(J54-2))</f>
        <v>8.8000000000000007</v>
      </c>
      <c r="M54" s="11">
        <f>IF(J54&gt;0,SUM(F54:I54)/J54,0)</f>
        <v>8.8000000000000007</v>
      </c>
      <c r="N54" s="12">
        <f>IF(J54=4,L54,M54)*2</f>
        <v>17.600000000000001</v>
      </c>
      <c r="O54" s="13">
        <v>8.1</v>
      </c>
      <c r="P54" s="13">
        <v>8.1999999999999993</v>
      </c>
      <c r="Q54" s="13">
        <v>8.3000000000000007</v>
      </c>
      <c r="R54" s="13">
        <v>8.4</v>
      </c>
      <c r="S54" s="14">
        <f>COUNT(O54:R54)</f>
        <v>4</v>
      </c>
      <c r="T54" s="14">
        <f>SUM(O54:R54)-(MAX(O54:R54)+MIN(O54:R54))</f>
        <v>16.5</v>
      </c>
      <c r="U54" s="14">
        <f>T54/(S54-2)</f>
        <v>8.25</v>
      </c>
      <c r="V54" s="14">
        <f>IF(S54&gt;0,SUM(O54:R54)/S54,0)</f>
        <v>8.25</v>
      </c>
      <c r="W54" s="15">
        <f>IF(S54=4,U54,V54)</f>
        <v>8.25</v>
      </c>
      <c r="X54" s="16">
        <v>1.3</v>
      </c>
      <c r="Y54" s="16"/>
      <c r="Z54" s="17">
        <f>SUM(N54+W54+X54-Y54)</f>
        <v>27.150000000000002</v>
      </c>
      <c r="AA54" s="26">
        <f>IF(Z54&gt;0,RANK(Z54,$Z$54:$Z$54,0),0)</f>
        <v>1</v>
      </c>
    </row>
    <row r="55" spans="1:27" s="30" customFormat="1" ht="18" customHeight="1" x14ac:dyDescent="0.25">
      <c r="A55" s="30">
        <v>54</v>
      </c>
      <c r="B55" s="27" t="s">
        <v>0</v>
      </c>
      <c r="C55" s="28" t="s">
        <v>11</v>
      </c>
      <c r="D55" s="29" t="s">
        <v>2</v>
      </c>
      <c r="E55" s="29" t="s">
        <v>225</v>
      </c>
      <c r="F55" s="18" t="s">
        <v>206</v>
      </c>
      <c r="G55" s="18" t="s">
        <v>207</v>
      </c>
      <c r="H55" s="18" t="s">
        <v>208</v>
      </c>
      <c r="I55" s="18" t="s">
        <v>209</v>
      </c>
      <c r="J55" s="19" t="s">
        <v>210</v>
      </c>
      <c r="K55" s="19" t="s">
        <v>211</v>
      </c>
      <c r="L55" s="20" t="s">
        <v>212</v>
      </c>
      <c r="M55" s="19" t="s">
        <v>213</v>
      </c>
      <c r="N55" s="21" t="s">
        <v>214</v>
      </c>
      <c r="O55" s="18" t="s">
        <v>215</v>
      </c>
      <c r="P55" s="18" t="s">
        <v>216</v>
      </c>
      <c r="Q55" s="18" t="s">
        <v>217</v>
      </c>
      <c r="R55" s="18" t="s">
        <v>218</v>
      </c>
      <c r="S55" s="22" t="s">
        <v>210</v>
      </c>
      <c r="T55" s="22" t="s">
        <v>219</v>
      </c>
      <c r="U55" s="22" t="s">
        <v>212</v>
      </c>
      <c r="V55" s="19" t="s">
        <v>213</v>
      </c>
      <c r="W55" s="21" t="s">
        <v>220</v>
      </c>
      <c r="X55" s="23" t="s">
        <v>221</v>
      </c>
      <c r="Y55" s="23" t="s">
        <v>222</v>
      </c>
      <c r="Z55" s="21" t="s">
        <v>223</v>
      </c>
      <c r="AA55" s="24" t="s">
        <v>224</v>
      </c>
    </row>
    <row r="56" spans="1:27" s="30" customFormat="1" ht="18" customHeight="1" x14ac:dyDescent="0.25">
      <c r="A56" s="30">
        <v>55</v>
      </c>
      <c r="B56" s="59">
        <v>45</v>
      </c>
      <c r="C56" s="61" t="s">
        <v>84</v>
      </c>
      <c r="D56" s="57" t="s">
        <v>79</v>
      </c>
      <c r="E56" s="8" t="s">
        <v>226</v>
      </c>
      <c r="F56" s="9">
        <v>8.8000000000000007</v>
      </c>
      <c r="G56" s="9">
        <v>8.8000000000000007</v>
      </c>
      <c r="H56" s="9">
        <v>8.9</v>
      </c>
      <c r="I56" s="9"/>
      <c r="J56" s="10">
        <f>COUNT(F56:I56)</f>
        <v>3</v>
      </c>
      <c r="K56" s="10">
        <f>SUM(F56:I56)-(MAX(F56:I56)+MIN(F56:I56))</f>
        <v>8.7999999999999972</v>
      </c>
      <c r="L56" s="10">
        <f>(K56/(J56-2))</f>
        <v>8.7999999999999972</v>
      </c>
      <c r="M56" s="11">
        <f>IF(J56&gt;0,SUM(F56:I56)/J56,0)</f>
        <v>8.8333333333333339</v>
      </c>
      <c r="N56" s="12">
        <f>IF(J56=4,L56,M56)*2</f>
        <v>17.666666666666668</v>
      </c>
      <c r="O56" s="13">
        <v>8.3000000000000007</v>
      </c>
      <c r="P56" s="13">
        <v>8.4</v>
      </c>
      <c r="Q56" s="13">
        <v>8.6</v>
      </c>
      <c r="R56" s="13">
        <v>7.9</v>
      </c>
      <c r="S56" s="14">
        <f>COUNT(O56:R56)</f>
        <v>4</v>
      </c>
      <c r="T56" s="14">
        <f>SUM(O56:R56)-(MAX(O56:R56)+MIN(O56:R56))</f>
        <v>16.700000000000003</v>
      </c>
      <c r="U56" s="14">
        <f>T56/(S56-2)</f>
        <v>8.3500000000000014</v>
      </c>
      <c r="V56" s="14">
        <f>IF(S56&gt;0,SUM(O56:R56)/S56,0)</f>
        <v>8.3000000000000007</v>
      </c>
      <c r="W56" s="15">
        <f>IF(S56=4,U56,V56)</f>
        <v>8.3500000000000014</v>
      </c>
      <c r="X56" s="16">
        <v>1.3</v>
      </c>
      <c r="Y56" s="16"/>
      <c r="Z56" s="17">
        <f>SUM(N56+W56+X56-Y56)</f>
        <v>27.31666666666667</v>
      </c>
      <c r="AA56" s="26">
        <f>IF(Z56&gt;0,RANK(Z56,$Z$56:$Z$59,0),0)</f>
        <v>1</v>
      </c>
    </row>
    <row r="57" spans="1:27" s="30" customFormat="1" ht="18" customHeight="1" x14ac:dyDescent="0.25">
      <c r="A57" s="30">
        <v>56</v>
      </c>
      <c r="B57" s="46">
        <v>46</v>
      </c>
      <c r="C57" s="47" t="s">
        <v>85</v>
      </c>
      <c r="D57" s="8" t="s">
        <v>86</v>
      </c>
      <c r="E57" s="8" t="s">
        <v>226</v>
      </c>
      <c r="F57" s="9">
        <v>8.8000000000000007</v>
      </c>
      <c r="G57" s="9">
        <v>8.6999999999999993</v>
      </c>
      <c r="H57" s="9">
        <v>9</v>
      </c>
      <c r="I57" s="9"/>
      <c r="J57" s="10">
        <f>COUNT(F57:I57)</f>
        <v>3</v>
      </c>
      <c r="K57" s="10">
        <f>SUM(F57:I57)-(MAX(F57:I57)+MIN(F57:I57))</f>
        <v>8.8000000000000007</v>
      </c>
      <c r="L57" s="10">
        <f>(K57/(J57-2))</f>
        <v>8.8000000000000007</v>
      </c>
      <c r="M57" s="11">
        <f>IF(J57&gt;0,SUM(F57:I57)/J57,0)</f>
        <v>8.8333333333333339</v>
      </c>
      <c r="N57" s="12">
        <f>IF(J57=4,L57,M57)*2</f>
        <v>17.666666666666668</v>
      </c>
      <c r="O57" s="13">
        <v>8.3000000000000007</v>
      </c>
      <c r="P57" s="13">
        <v>8.1</v>
      </c>
      <c r="Q57" s="13">
        <v>8.5</v>
      </c>
      <c r="R57" s="13">
        <v>8</v>
      </c>
      <c r="S57" s="14">
        <f>COUNT(O57:R57)</f>
        <v>4</v>
      </c>
      <c r="T57" s="14">
        <f>SUM(O57:R57)-(MAX(O57:R57)+MIN(O57:R57))</f>
        <v>16.399999999999999</v>
      </c>
      <c r="U57" s="14">
        <f>T57/(S57-2)</f>
        <v>8.1999999999999993</v>
      </c>
      <c r="V57" s="14">
        <f>IF(S57&gt;0,SUM(O57:R57)/S57,0)</f>
        <v>8.2249999999999996</v>
      </c>
      <c r="W57" s="15">
        <f>IF(S57=4,U57,V57)</f>
        <v>8.1999999999999993</v>
      </c>
      <c r="X57" s="16">
        <v>1.3</v>
      </c>
      <c r="Y57" s="16"/>
      <c r="Z57" s="17">
        <f>SUM(N57+W57+X57-Y57)</f>
        <v>27.166666666666668</v>
      </c>
      <c r="AA57" s="26">
        <f>IF(Z57&gt;0,RANK(Z57,$Z$56:$Z$59,0),0)</f>
        <v>2</v>
      </c>
    </row>
    <row r="58" spans="1:27" s="30" customFormat="1" ht="18" customHeight="1" x14ac:dyDescent="0.25">
      <c r="A58" s="30">
        <v>57</v>
      </c>
      <c r="B58" s="46">
        <v>44</v>
      </c>
      <c r="C58" s="47" t="s">
        <v>82</v>
      </c>
      <c r="D58" s="8" t="s">
        <v>75</v>
      </c>
      <c r="E58" s="8" t="s">
        <v>226</v>
      </c>
      <c r="F58" s="9">
        <v>8.3000000000000007</v>
      </c>
      <c r="G58" s="9">
        <v>8.1999999999999993</v>
      </c>
      <c r="H58" s="9">
        <v>8.4</v>
      </c>
      <c r="I58" s="9"/>
      <c r="J58" s="10">
        <f>COUNT(F58:I58)</f>
        <v>3</v>
      </c>
      <c r="K58" s="10">
        <f>SUM(F58:I58)-(MAX(F58:I58)+MIN(F58:I58))</f>
        <v>8.2999999999999972</v>
      </c>
      <c r="L58" s="10">
        <f>(K58/(J58-2))</f>
        <v>8.2999999999999972</v>
      </c>
      <c r="M58" s="11">
        <f>IF(J58&gt;0,SUM(F58:I58)/J58,0)</f>
        <v>8.2999999999999989</v>
      </c>
      <c r="N58" s="12">
        <f>IF(J58=4,L58,M58)*2</f>
        <v>16.599999999999998</v>
      </c>
      <c r="O58" s="13">
        <v>8.1999999999999993</v>
      </c>
      <c r="P58" s="13">
        <v>7.8</v>
      </c>
      <c r="Q58" s="13">
        <v>8.3000000000000007</v>
      </c>
      <c r="R58" s="13">
        <v>8.3000000000000007</v>
      </c>
      <c r="S58" s="14">
        <f>COUNT(O58:R58)</f>
        <v>4</v>
      </c>
      <c r="T58" s="14">
        <f>SUM(O58:R58)-(MAX(O58:R58)+MIN(O58:R58))</f>
        <v>16.5</v>
      </c>
      <c r="U58" s="14">
        <f>T58/(S58-2)</f>
        <v>8.25</v>
      </c>
      <c r="V58" s="14">
        <f>IF(S58&gt;0,SUM(O58:R58)/S58,0)</f>
        <v>8.15</v>
      </c>
      <c r="W58" s="15">
        <f>IF(S58=4,U58,V58)</f>
        <v>8.25</v>
      </c>
      <c r="X58" s="16">
        <v>1.3</v>
      </c>
      <c r="Y58" s="16"/>
      <c r="Z58" s="17">
        <f>SUM(N58+W58+X58-Y58)</f>
        <v>26.15</v>
      </c>
      <c r="AA58" s="26">
        <f>IF(Z58&gt;0,RANK(Z58,$Z$56:$Z$59,0),0)</f>
        <v>3</v>
      </c>
    </row>
    <row r="59" spans="1:27" s="30" customFormat="1" ht="18" customHeight="1" x14ac:dyDescent="0.25">
      <c r="A59" s="30">
        <v>58</v>
      </c>
      <c r="B59" s="46">
        <v>43</v>
      </c>
      <c r="C59" s="47" t="s">
        <v>192</v>
      </c>
      <c r="D59" s="8" t="s">
        <v>35</v>
      </c>
      <c r="E59" s="8" t="s">
        <v>226</v>
      </c>
      <c r="F59" s="9">
        <v>7.6</v>
      </c>
      <c r="G59" s="9">
        <v>7.3</v>
      </c>
      <c r="H59" s="9">
        <v>7.7</v>
      </c>
      <c r="I59" s="9"/>
      <c r="J59" s="10">
        <f>COUNT(F59:I59)</f>
        <v>3</v>
      </c>
      <c r="K59" s="10">
        <f>SUM(F59:I59)-(MAX(F59:I59)+MIN(F59:I59))</f>
        <v>7.5999999999999979</v>
      </c>
      <c r="L59" s="10">
        <f>(K59/(J59-2))</f>
        <v>7.5999999999999979</v>
      </c>
      <c r="M59" s="11">
        <f>IF(J59&gt;0,SUM(F59:I59)/J59,0)</f>
        <v>7.5333333333333323</v>
      </c>
      <c r="N59" s="12">
        <f>IF(J59=4,L59,M59)*2</f>
        <v>15.066666666666665</v>
      </c>
      <c r="O59" s="13">
        <v>7.3</v>
      </c>
      <c r="P59" s="13">
        <v>7.9</v>
      </c>
      <c r="Q59" s="13">
        <v>7.6</v>
      </c>
      <c r="R59" s="13">
        <v>7.3</v>
      </c>
      <c r="S59" s="14">
        <f>COUNT(O59:R59)</f>
        <v>4</v>
      </c>
      <c r="T59" s="14">
        <f>SUM(O59:R59)-(MAX(O59:R59)+MIN(O59:R59))</f>
        <v>14.899999999999999</v>
      </c>
      <c r="U59" s="14">
        <f>T59/(S59-2)</f>
        <v>7.4499999999999993</v>
      </c>
      <c r="V59" s="14">
        <f>IF(S59&gt;0,SUM(O59:R59)/S59,0)</f>
        <v>7.5249999999999995</v>
      </c>
      <c r="W59" s="15">
        <f>IF(S59=4,U59,V59)</f>
        <v>7.4499999999999993</v>
      </c>
      <c r="X59" s="16">
        <v>1.3</v>
      </c>
      <c r="Y59" s="16">
        <v>0.3</v>
      </c>
      <c r="Z59" s="17">
        <f>SUM(N59+W59+X59-Y59)</f>
        <v>23.516666666666666</v>
      </c>
      <c r="AA59" s="26">
        <f>IF(Z59&gt;0,RANK(Z59,$Z$56:$Z$59,0),0)</f>
        <v>4</v>
      </c>
    </row>
    <row r="60" spans="1:27" s="30" customFormat="1" ht="18" customHeight="1" x14ac:dyDescent="0.25">
      <c r="A60" s="30">
        <v>59</v>
      </c>
      <c r="B60" s="27" t="s">
        <v>0</v>
      </c>
      <c r="C60" s="28" t="s">
        <v>13</v>
      </c>
      <c r="D60" s="29" t="s">
        <v>2</v>
      </c>
      <c r="E60" s="29" t="s">
        <v>225</v>
      </c>
      <c r="F60" s="18" t="s">
        <v>206</v>
      </c>
      <c r="G60" s="18" t="s">
        <v>207</v>
      </c>
      <c r="H60" s="18" t="s">
        <v>208</v>
      </c>
      <c r="I60" s="18" t="s">
        <v>209</v>
      </c>
      <c r="J60" s="19" t="s">
        <v>210</v>
      </c>
      <c r="K60" s="19" t="s">
        <v>211</v>
      </c>
      <c r="L60" s="20" t="s">
        <v>212</v>
      </c>
      <c r="M60" s="19" t="s">
        <v>213</v>
      </c>
      <c r="N60" s="21" t="s">
        <v>214</v>
      </c>
      <c r="O60" s="18" t="s">
        <v>215</v>
      </c>
      <c r="P60" s="18" t="s">
        <v>216</v>
      </c>
      <c r="Q60" s="18" t="s">
        <v>217</v>
      </c>
      <c r="R60" s="18" t="s">
        <v>218</v>
      </c>
      <c r="S60" s="22" t="s">
        <v>210</v>
      </c>
      <c r="T60" s="22" t="s">
        <v>219</v>
      </c>
      <c r="U60" s="22" t="s">
        <v>212</v>
      </c>
      <c r="V60" s="19" t="s">
        <v>213</v>
      </c>
      <c r="W60" s="21" t="s">
        <v>220</v>
      </c>
      <c r="X60" s="23" t="s">
        <v>221</v>
      </c>
      <c r="Y60" s="23" t="s">
        <v>222</v>
      </c>
      <c r="Z60" s="21" t="s">
        <v>223</v>
      </c>
      <c r="AA60" s="24" t="s">
        <v>224</v>
      </c>
    </row>
    <row r="61" spans="1:27" s="30" customFormat="1" ht="18" customHeight="1" x14ac:dyDescent="0.25">
      <c r="A61" s="30">
        <v>60</v>
      </c>
      <c r="B61" s="51">
        <v>133</v>
      </c>
      <c r="C61" s="52" t="s">
        <v>194</v>
      </c>
      <c r="D61" s="8" t="s">
        <v>147</v>
      </c>
      <c r="E61" s="8" t="s">
        <v>226</v>
      </c>
      <c r="F61" s="9">
        <v>9.1999999999999993</v>
      </c>
      <c r="G61" s="9">
        <v>8.6999999999999993</v>
      </c>
      <c r="H61" s="9">
        <v>9</v>
      </c>
      <c r="I61" s="9"/>
      <c r="J61" s="10">
        <f t="shared" ref="J61:J66" si="48">COUNT(F61:I61)</f>
        <v>3</v>
      </c>
      <c r="K61" s="10">
        <f t="shared" ref="K61:K66" si="49">SUM(F61:I61)-(MAX(F61:I61)+MIN(F61:I61))</f>
        <v>9</v>
      </c>
      <c r="L61" s="10">
        <f t="shared" ref="L61:L66" si="50">(K61/(J61-2))</f>
        <v>9</v>
      </c>
      <c r="M61" s="11">
        <f t="shared" ref="M61:M66" si="51">IF(J61&gt;0,SUM(F61:I61)/J61,0)</f>
        <v>8.9666666666666668</v>
      </c>
      <c r="N61" s="12">
        <f t="shared" ref="N61:N66" si="52">IF(J61=4,L61,M61)*2</f>
        <v>17.933333333333334</v>
      </c>
      <c r="O61" s="13">
        <v>8.9</v>
      </c>
      <c r="P61" s="13">
        <v>8.9</v>
      </c>
      <c r="Q61" s="13">
        <v>8.9</v>
      </c>
      <c r="R61" s="13">
        <v>8.3000000000000007</v>
      </c>
      <c r="S61" s="14">
        <f t="shared" ref="S61:S66" si="53">COUNT(O61:R61)</f>
        <v>4</v>
      </c>
      <c r="T61" s="14">
        <f t="shared" ref="T61:T66" si="54">SUM(O61:R61)-(MAX(O61:R61)+MIN(O61:R61))</f>
        <v>17.799999999999997</v>
      </c>
      <c r="U61" s="14">
        <f t="shared" ref="U61:U66" si="55">T61/(S61-2)</f>
        <v>8.8999999999999986</v>
      </c>
      <c r="V61" s="14">
        <f t="shared" ref="V61:V66" si="56">IF(S61&gt;0,SUM(O61:R61)/S61,0)</f>
        <v>8.75</v>
      </c>
      <c r="W61" s="15">
        <f t="shared" ref="W61:W66" si="57">IF(S61=4,U61,V61)</f>
        <v>8.8999999999999986</v>
      </c>
      <c r="X61" s="16">
        <v>1.2</v>
      </c>
      <c r="Y61" s="16"/>
      <c r="Z61" s="17">
        <f t="shared" ref="Z61:Z66" si="58">SUM(N61+W61+X61-Y61)</f>
        <v>28.033333333333331</v>
      </c>
      <c r="AA61" s="26">
        <v>1</v>
      </c>
    </row>
    <row r="62" spans="1:27" s="30" customFormat="1" ht="18" customHeight="1" x14ac:dyDescent="0.25">
      <c r="A62" s="30">
        <v>61</v>
      </c>
      <c r="B62" s="51">
        <v>51</v>
      </c>
      <c r="C62" s="52" t="s">
        <v>151</v>
      </c>
      <c r="D62" s="8" t="s">
        <v>147</v>
      </c>
      <c r="E62" s="8" t="s">
        <v>226</v>
      </c>
      <c r="F62" s="9">
        <v>9.1</v>
      </c>
      <c r="G62" s="9">
        <v>8.9</v>
      </c>
      <c r="H62" s="9">
        <v>9.1</v>
      </c>
      <c r="I62" s="9"/>
      <c r="J62" s="10">
        <f t="shared" si="48"/>
        <v>3</v>
      </c>
      <c r="K62" s="10">
        <f t="shared" si="49"/>
        <v>9.1000000000000014</v>
      </c>
      <c r="L62" s="10">
        <f t="shared" si="50"/>
        <v>9.1000000000000014</v>
      </c>
      <c r="M62" s="11">
        <f t="shared" si="51"/>
        <v>9.0333333333333332</v>
      </c>
      <c r="N62" s="12">
        <f t="shared" si="52"/>
        <v>18.066666666666666</v>
      </c>
      <c r="O62" s="13">
        <v>8.9</v>
      </c>
      <c r="P62" s="13">
        <v>8.5</v>
      </c>
      <c r="Q62" s="13">
        <v>8.5</v>
      </c>
      <c r="R62" s="13">
        <v>8.4</v>
      </c>
      <c r="S62" s="14">
        <f t="shared" si="53"/>
        <v>4</v>
      </c>
      <c r="T62" s="14">
        <f t="shared" si="54"/>
        <v>16.999999999999996</v>
      </c>
      <c r="U62" s="14">
        <f t="shared" si="55"/>
        <v>8.4999999999999982</v>
      </c>
      <c r="V62" s="14">
        <f t="shared" si="56"/>
        <v>8.5749999999999993</v>
      </c>
      <c r="W62" s="15">
        <f t="shared" si="57"/>
        <v>8.4999999999999982</v>
      </c>
      <c r="X62" s="16">
        <v>1.3</v>
      </c>
      <c r="Y62" s="16"/>
      <c r="Z62" s="17">
        <f t="shared" si="58"/>
        <v>27.866666666666664</v>
      </c>
      <c r="AA62" s="26">
        <v>2</v>
      </c>
    </row>
    <row r="63" spans="1:27" s="30" customFormat="1" ht="18" customHeight="1" x14ac:dyDescent="0.25">
      <c r="A63" s="30">
        <v>62</v>
      </c>
      <c r="B63" s="59">
        <v>47</v>
      </c>
      <c r="C63" s="61" t="s">
        <v>38</v>
      </c>
      <c r="D63" s="8" t="s">
        <v>31</v>
      </c>
      <c r="E63" s="8" t="s">
        <v>226</v>
      </c>
      <c r="F63" s="9">
        <v>8.1</v>
      </c>
      <c r="G63" s="9">
        <v>8.6</v>
      </c>
      <c r="H63" s="9">
        <v>8.3000000000000007</v>
      </c>
      <c r="I63" s="9"/>
      <c r="J63" s="10">
        <f t="shared" si="48"/>
        <v>3</v>
      </c>
      <c r="K63" s="10">
        <f t="shared" si="49"/>
        <v>8.3000000000000007</v>
      </c>
      <c r="L63" s="10">
        <f t="shared" si="50"/>
        <v>8.3000000000000007</v>
      </c>
      <c r="M63" s="11">
        <f t="shared" si="51"/>
        <v>8.3333333333333339</v>
      </c>
      <c r="N63" s="12">
        <f t="shared" si="52"/>
        <v>16.666666666666668</v>
      </c>
      <c r="O63" s="13">
        <v>7.9</v>
      </c>
      <c r="P63" s="13">
        <v>7</v>
      </c>
      <c r="Q63" s="13">
        <v>8</v>
      </c>
      <c r="R63" s="13">
        <v>8.3000000000000007</v>
      </c>
      <c r="S63" s="14">
        <f t="shared" si="53"/>
        <v>4</v>
      </c>
      <c r="T63" s="14">
        <f t="shared" si="54"/>
        <v>15.899999999999999</v>
      </c>
      <c r="U63" s="14">
        <f t="shared" si="55"/>
        <v>7.9499999999999993</v>
      </c>
      <c r="V63" s="14">
        <f t="shared" si="56"/>
        <v>7.8</v>
      </c>
      <c r="W63" s="15">
        <f t="shared" si="57"/>
        <v>7.9499999999999993</v>
      </c>
      <c r="X63" s="16">
        <v>1.3</v>
      </c>
      <c r="Y63" s="16">
        <v>0.3</v>
      </c>
      <c r="Z63" s="17">
        <f t="shared" si="58"/>
        <v>25.616666666666667</v>
      </c>
      <c r="AA63" s="26">
        <v>3</v>
      </c>
    </row>
    <row r="64" spans="1:27" s="30" customFormat="1" ht="18" customHeight="1" x14ac:dyDescent="0.25">
      <c r="A64" s="30">
        <v>63</v>
      </c>
      <c r="B64" s="59">
        <v>71</v>
      </c>
      <c r="C64" s="61" t="s">
        <v>98</v>
      </c>
      <c r="D64" s="8" t="s">
        <v>81</v>
      </c>
      <c r="E64" s="8" t="s">
        <v>226</v>
      </c>
      <c r="F64" s="9">
        <v>8.5</v>
      </c>
      <c r="G64" s="9">
        <v>8.3000000000000007</v>
      </c>
      <c r="H64" s="9">
        <v>8</v>
      </c>
      <c r="I64" s="9"/>
      <c r="J64" s="10">
        <f t="shared" si="48"/>
        <v>3</v>
      </c>
      <c r="K64" s="10">
        <f t="shared" si="49"/>
        <v>8.3000000000000007</v>
      </c>
      <c r="L64" s="10">
        <f t="shared" si="50"/>
        <v>8.3000000000000007</v>
      </c>
      <c r="M64" s="11">
        <f t="shared" si="51"/>
        <v>8.2666666666666675</v>
      </c>
      <c r="N64" s="12">
        <f t="shared" si="52"/>
        <v>16.533333333333335</v>
      </c>
      <c r="O64" s="13">
        <v>7.4</v>
      </c>
      <c r="P64" s="13">
        <v>8.1999999999999993</v>
      </c>
      <c r="Q64" s="13">
        <v>7.6</v>
      </c>
      <c r="R64" s="13">
        <v>8</v>
      </c>
      <c r="S64" s="14">
        <f t="shared" si="53"/>
        <v>4</v>
      </c>
      <c r="T64" s="14">
        <f t="shared" si="54"/>
        <v>15.6</v>
      </c>
      <c r="U64" s="14">
        <f t="shared" si="55"/>
        <v>7.8</v>
      </c>
      <c r="V64" s="14">
        <f t="shared" si="56"/>
        <v>7.8</v>
      </c>
      <c r="W64" s="15">
        <f t="shared" si="57"/>
        <v>7.8</v>
      </c>
      <c r="X64" s="16">
        <v>1</v>
      </c>
      <c r="Y64" s="16"/>
      <c r="Z64" s="17">
        <f t="shared" si="58"/>
        <v>25.333333333333336</v>
      </c>
      <c r="AA64" s="26">
        <v>4</v>
      </c>
    </row>
    <row r="65" spans="1:27" s="30" customFormat="1" ht="18" customHeight="1" x14ac:dyDescent="0.25">
      <c r="A65" s="30">
        <v>64</v>
      </c>
      <c r="B65" s="51">
        <v>48</v>
      </c>
      <c r="C65" s="52" t="s">
        <v>87</v>
      </c>
      <c r="D65" s="8" t="s">
        <v>75</v>
      </c>
      <c r="E65" s="8" t="s">
        <v>226</v>
      </c>
      <c r="F65" s="9">
        <v>7.8</v>
      </c>
      <c r="G65" s="9">
        <v>8.1999999999999993</v>
      </c>
      <c r="H65" s="9">
        <v>8.1999999999999993</v>
      </c>
      <c r="I65" s="9"/>
      <c r="J65" s="10">
        <f t="shared" si="48"/>
        <v>3</v>
      </c>
      <c r="K65" s="10">
        <f t="shared" si="49"/>
        <v>8.1999999999999993</v>
      </c>
      <c r="L65" s="10">
        <f t="shared" si="50"/>
        <v>8.1999999999999993</v>
      </c>
      <c r="M65" s="11">
        <f t="shared" si="51"/>
        <v>8.0666666666666664</v>
      </c>
      <c r="N65" s="12">
        <f t="shared" si="52"/>
        <v>16.133333333333333</v>
      </c>
      <c r="O65" s="13">
        <v>7.9</v>
      </c>
      <c r="P65" s="13">
        <v>6.6</v>
      </c>
      <c r="Q65" s="13">
        <v>7.3</v>
      </c>
      <c r="R65" s="13">
        <v>7.7</v>
      </c>
      <c r="S65" s="14">
        <f t="shared" si="53"/>
        <v>4</v>
      </c>
      <c r="T65" s="14">
        <f t="shared" si="54"/>
        <v>15</v>
      </c>
      <c r="U65" s="14">
        <f t="shared" si="55"/>
        <v>7.5</v>
      </c>
      <c r="V65" s="14">
        <f t="shared" si="56"/>
        <v>7.375</v>
      </c>
      <c r="W65" s="15">
        <f t="shared" si="57"/>
        <v>7.5</v>
      </c>
      <c r="X65" s="16">
        <v>0.8</v>
      </c>
      <c r="Y65" s="16"/>
      <c r="Z65" s="17">
        <f t="shared" si="58"/>
        <v>24.433333333333334</v>
      </c>
      <c r="AA65" s="26">
        <v>5</v>
      </c>
    </row>
    <row r="66" spans="1:27" s="30" customFormat="1" ht="18" customHeight="1" x14ac:dyDescent="0.25">
      <c r="A66" s="30">
        <v>65</v>
      </c>
      <c r="B66" s="59">
        <v>50</v>
      </c>
      <c r="C66" s="61" t="s">
        <v>89</v>
      </c>
      <c r="D66" s="57" t="s">
        <v>35</v>
      </c>
      <c r="E66" s="8" t="s">
        <v>226</v>
      </c>
      <c r="F66" s="9">
        <v>7.3</v>
      </c>
      <c r="G66" s="9">
        <v>7.5</v>
      </c>
      <c r="H66" s="9">
        <v>7.6</v>
      </c>
      <c r="I66" s="9"/>
      <c r="J66" s="10">
        <f t="shared" si="48"/>
        <v>3</v>
      </c>
      <c r="K66" s="10">
        <f t="shared" si="49"/>
        <v>7.5</v>
      </c>
      <c r="L66" s="10">
        <f t="shared" si="50"/>
        <v>7.5</v>
      </c>
      <c r="M66" s="11">
        <f t="shared" si="51"/>
        <v>7.4666666666666659</v>
      </c>
      <c r="N66" s="12">
        <f t="shared" si="52"/>
        <v>14.933333333333332</v>
      </c>
      <c r="O66" s="13">
        <v>7</v>
      </c>
      <c r="P66" s="13">
        <v>6.6</v>
      </c>
      <c r="Q66" s="13">
        <v>6.7</v>
      </c>
      <c r="R66" s="13">
        <v>6.4</v>
      </c>
      <c r="S66" s="14">
        <f t="shared" si="53"/>
        <v>4</v>
      </c>
      <c r="T66" s="14">
        <f t="shared" si="54"/>
        <v>13.300000000000002</v>
      </c>
      <c r="U66" s="14">
        <f t="shared" si="55"/>
        <v>6.6500000000000012</v>
      </c>
      <c r="V66" s="14">
        <f t="shared" si="56"/>
        <v>6.6750000000000007</v>
      </c>
      <c r="W66" s="15">
        <f t="shared" si="57"/>
        <v>6.6500000000000012</v>
      </c>
      <c r="X66" s="16">
        <v>1.3</v>
      </c>
      <c r="Y66" s="16"/>
      <c r="Z66" s="17">
        <f t="shared" si="58"/>
        <v>22.883333333333333</v>
      </c>
      <c r="AA66" s="26">
        <v>6</v>
      </c>
    </row>
    <row r="67" spans="1:27" s="30" customFormat="1" ht="18" customHeight="1" x14ac:dyDescent="0.25">
      <c r="A67" s="30">
        <v>66</v>
      </c>
      <c r="B67" s="27" t="s">
        <v>0</v>
      </c>
      <c r="C67" s="28" t="s">
        <v>14</v>
      </c>
      <c r="D67" s="29" t="s">
        <v>2</v>
      </c>
      <c r="E67" s="29" t="s">
        <v>225</v>
      </c>
      <c r="F67" s="18" t="s">
        <v>206</v>
      </c>
      <c r="G67" s="18" t="s">
        <v>207</v>
      </c>
      <c r="H67" s="18" t="s">
        <v>208</v>
      </c>
      <c r="I67" s="18" t="s">
        <v>209</v>
      </c>
      <c r="J67" s="19" t="s">
        <v>210</v>
      </c>
      <c r="K67" s="19" t="s">
        <v>211</v>
      </c>
      <c r="L67" s="20" t="s">
        <v>212</v>
      </c>
      <c r="M67" s="19" t="s">
        <v>213</v>
      </c>
      <c r="N67" s="21" t="s">
        <v>214</v>
      </c>
      <c r="O67" s="18" t="s">
        <v>215</v>
      </c>
      <c r="P67" s="18" t="s">
        <v>216</v>
      </c>
      <c r="Q67" s="18" t="s">
        <v>217</v>
      </c>
      <c r="R67" s="18" t="s">
        <v>218</v>
      </c>
      <c r="S67" s="22" t="s">
        <v>210</v>
      </c>
      <c r="T67" s="22" t="s">
        <v>219</v>
      </c>
      <c r="U67" s="22" t="s">
        <v>212</v>
      </c>
      <c r="V67" s="19" t="s">
        <v>213</v>
      </c>
      <c r="W67" s="21" t="s">
        <v>220</v>
      </c>
      <c r="X67" s="23" t="s">
        <v>221</v>
      </c>
      <c r="Y67" s="23" t="s">
        <v>222</v>
      </c>
      <c r="Z67" s="21" t="s">
        <v>223</v>
      </c>
      <c r="AA67" s="24" t="s">
        <v>224</v>
      </c>
    </row>
    <row r="68" spans="1:27" s="30" customFormat="1" ht="18" customHeight="1" x14ac:dyDescent="0.25">
      <c r="A68" s="30">
        <v>67</v>
      </c>
      <c r="B68" s="46">
        <v>57</v>
      </c>
      <c r="C68" s="47" t="s">
        <v>92</v>
      </c>
      <c r="D68" s="8" t="s">
        <v>79</v>
      </c>
      <c r="E68" s="8" t="s">
        <v>226</v>
      </c>
      <c r="F68" s="9">
        <v>8.8000000000000007</v>
      </c>
      <c r="G68" s="9">
        <v>8.9</v>
      </c>
      <c r="H68" s="9">
        <v>8.4</v>
      </c>
      <c r="I68" s="9"/>
      <c r="J68" s="10">
        <f t="shared" ref="J68:J78" si="59">COUNT(F68:I68)</f>
        <v>3</v>
      </c>
      <c r="K68" s="10">
        <f t="shared" ref="K68:K78" si="60">SUM(F68:I68)-(MAX(F68:I68)+MIN(F68:I68))</f>
        <v>8.8000000000000007</v>
      </c>
      <c r="L68" s="10">
        <f t="shared" ref="L68:L78" si="61">(K68/(J68-2))</f>
        <v>8.8000000000000007</v>
      </c>
      <c r="M68" s="11">
        <f t="shared" ref="M68:M78" si="62">IF(J68&gt;0,SUM(F68:I68)/J68,0)</f>
        <v>8.7000000000000011</v>
      </c>
      <c r="N68" s="12">
        <f t="shared" ref="N68:N78" si="63">IF(J68=4,L68,M68)*2</f>
        <v>17.400000000000002</v>
      </c>
      <c r="O68" s="13">
        <v>8.5</v>
      </c>
      <c r="P68" s="13">
        <v>8.3000000000000007</v>
      </c>
      <c r="Q68" s="13">
        <v>8.3000000000000007</v>
      </c>
      <c r="R68" s="13">
        <v>8</v>
      </c>
      <c r="S68" s="14">
        <f t="shared" ref="S68:S78" si="64">COUNT(O68:R68)</f>
        <v>4</v>
      </c>
      <c r="T68" s="14">
        <f t="shared" ref="T68:T78" si="65">SUM(O68:R68)-(MAX(O68:R68)+MIN(O68:R68))</f>
        <v>16.600000000000001</v>
      </c>
      <c r="U68" s="14">
        <f t="shared" ref="U68:U78" si="66">T68/(S68-2)</f>
        <v>8.3000000000000007</v>
      </c>
      <c r="V68" s="14">
        <f t="shared" ref="V68:V78" si="67">IF(S68&gt;0,SUM(O68:R68)/S68,0)</f>
        <v>8.2750000000000004</v>
      </c>
      <c r="W68" s="15">
        <f t="shared" ref="W68:W78" si="68">IF(S68=4,U68,V68)</f>
        <v>8.3000000000000007</v>
      </c>
      <c r="X68" s="16">
        <v>1.4</v>
      </c>
      <c r="Y68" s="16"/>
      <c r="Z68" s="17">
        <f t="shared" ref="Z68:Z78" si="69">SUM(N68+W68+X68-Y68)</f>
        <v>27.1</v>
      </c>
      <c r="AA68" s="26">
        <f t="shared" ref="AA68:AA78" si="70">IF(Z68&gt;0,RANK(Z68,$Z$68:$Z$78,0),0)</f>
        <v>1</v>
      </c>
    </row>
    <row r="69" spans="1:27" s="30" customFormat="1" ht="18" customHeight="1" x14ac:dyDescent="0.25">
      <c r="A69" s="30">
        <v>68</v>
      </c>
      <c r="B69" s="59">
        <v>62</v>
      </c>
      <c r="C69" s="61" t="s">
        <v>152</v>
      </c>
      <c r="D69" s="8" t="s">
        <v>153</v>
      </c>
      <c r="E69" s="8" t="s">
        <v>226</v>
      </c>
      <c r="F69" s="9">
        <v>9</v>
      </c>
      <c r="G69" s="9">
        <v>9.1</v>
      </c>
      <c r="H69" s="9">
        <v>8.6</v>
      </c>
      <c r="I69" s="9"/>
      <c r="J69" s="10">
        <f t="shared" si="59"/>
        <v>3</v>
      </c>
      <c r="K69" s="10">
        <f t="shared" si="60"/>
        <v>9.0000000000000036</v>
      </c>
      <c r="L69" s="10">
        <f t="shared" si="61"/>
        <v>9.0000000000000036</v>
      </c>
      <c r="M69" s="11">
        <f t="shared" si="62"/>
        <v>8.9</v>
      </c>
      <c r="N69" s="12">
        <f t="shared" si="63"/>
        <v>17.8</v>
      </c>
      <c r="O69" s="13">
        <v>8.6999999999999993</v>
      </c>
      <c r="P69" s="13">
        <v>8.4</v>
      </c>
      <c r="Q69" s="13">
        <v>8</v>
      </c>
      <c r="R69" s="13">
        <v>8.5</v>
      </c>
      <c r="S69" s="14">
        <f t="shared" si="64"/>
        <v>4</v>
      </c>
      <c r="T69" s="14">
        <f t="shared" si="65"/>
        <v>16.900000000000002</v>
      </c>
      <c r="U69" s="14">
        <f t="shared" si="66"/>
        <v>8.4500000000000011</v>
      </c>
      <c r="V69" s="14">
        <f t="shared" si="67"/>
        <v>8.4</v>
      </c>
      <c r="W69" s="15">
        <f t="shared" si="68"/>
        <v>8.4500000000000011</v>
      </c>
      <c r="X69" s="16">
        <v>1.1000000000000001</v>
      </c>
      <c r="Y69" s="16">
        <v>0.6</v>
      </c>
      <c r="Z69" s="17">
        <f t="shared" si="69"/>
        <v>26.75</v>
      </c>
      <c r="AA69" s="26">
        <f t="shared" si="70"/>
        <v>2</v>
      </c>
    </row>
    <row r="70" spans="1:27" s="30" customFormat="1" ht="18" customHeight="1" x14ac:dyDescent="0.25">
      <c r="A70" s="30">
        <v>69</v>
      </c>
      <c r="B70" s="59">
        <v>58</v>
      </c>
      <c r="C70" s="61" t="s">
        <v>93</v>
      </c>
      <c r="D70" s="57" t="s">
        <v>94</v>
      </c>
      <c r="E70" s="8" t="s">
        <v>226</v>
      </c>
      <c r="F70" s="9">
        <v>8.6</v>
      </c>
      <c r="G70" s="9">
        <v>8.3000000000000007</v>
      </c>
      <c r="H70" s="9">
        <v>8.5</v>
      </c>
      <c r="I70" s="9"/>
      <c r="J70" s="10">
        <f t="shared" si="59"/>
        <v>3</v>
      </c>
      <c r="K70" s="10">
        <f t="shared" si="60"/>
        <v>8.5</v>
      </c>
      <c r="L70" s="10">
        <f t="shared" si="61"/>
        <v>8.5</v>
      </c>
      <c r="M70" s="11">
        <f t="shared" si="62"/>
        <v>8.4666666666666668</v>
      </c>
      <c r="N70" s="12">
        <f t="shared" si="63"/>
        <v>16.933333333333334</v>
      </c>
      <c r="O70" s="13">
        <v>8.6</v>
      </c>
      <c r="P70" s="13">
        <v>8.6</v>
      </c>
      <c r="Q70" s="13">
        <v>8.5</v>
      </c>
      <c r="R70" s="13">
        <v>8.3000000000000007</v>
      </c>
      <c r="S70" s="14">
        <f t="shared" si="64"/>
        <v>4</v>
      </c>
      <c r="T70" s="14">
        <f t="shared" si="65"/>
        <v>17.100000000000001</v>
      </c>
      <c r="U70" s="14">
        <f t="shared" si="66"/>
        <v>8.5500000000000007</v>
      </c>
      <c r="V70" s="14">
        <f t="shared" si="67"/>
        <v>8.5</v>
      </c>
      <c r="W70" s="15">
        <f t="shared" si="68"/>
        <v>8.5500000000000007</v>
      </c>
      <c r="X70" s="16">
        <v>1.2</v>
      </c>
      <c r="Y70" s="16"/>
      <c r="Z70" s="17">
        <f t="shared" si="69"/>
        <v>26.683333333333334</v>
      </c>
      <c r="AA70" s="26">
        <f t="shared" si="70"/>
        <v>3</v>
      </c>
    </row>
    <row r="71" spans="1:27" s="30" customFormat="1" ht="18" customHeight="1" x14ac:dyDescent="0.25">
      <c r="A71" s="30">
        <v>70</v>
      </c>
      <c r="B71" s="46">
        <v>55</v>
      </c>
      <c r="C71" s="47" t="s">
        <v>90</v>
      </c>
      <c r="D71" s="8" t="s">
        <v>75</v>
      </c>
      <c r="E71" s="8" t="s">
        <v>226</v>
      </c>
      <c r="F71" s="9">
        <v>8.5</v>
      </c>
      <c r="G71" s="9">
        <v>8.3000000000000007</v>
      </c>
      <c r="H71" s="9">
        <v>8.3000000000000007</v>
      </c>
      <c r="I71" s="9"/>
      <c r="J71" s="10">
        <f t="shared" si="59"/>
        <v>3</v>
      </c>
      <c r="K71" s="10">
        <f t="shared" si="60"/>
        <v>8.3000000000000007</v>
      </c>
      <c r="L71" s="10">
        <f t="shared" si="61"/>
        <v>8.3000000000000007</v>
      </c>
      <c r="M71" s="11">
        <f t="shared" si="62"/>
        <v>8.3666666666666671</v>
      </c>
      <c r="N71" s="12">
        <f t="shared" si="63"/>
        <v>16.733333333333334</v>
      </c>
      <c r="O71" s="13">
        <v>8.3000000000000007</v>
      </c>
      <c r="P71" s="13">
        <v>8.1999999999999993</v>
      </c>
      <c r="Q71" s="13">
        <v>7.5</v>
      </c>
      <c r="R71" s="13">
        <v>7.7</v>
      </c>
      <c r="S71" s="14">
        <f t="shared" si="64"/>
        <v>4</v>
      </c>
      <c r="T71" s="14">
        <f t="shared" si="65"/>
        <v>15.899999999999999</v>
      </c>
      <c r="U71" s="14">
        <f t="shared" si="66"/>
        <v>7.9499999999999993</v>
      </c>
      <c r="V71" s="14">
        <f t="shared" si="67"/>
        <v>7.9249999999999998</v>
      </c>
      <c r="W71" s="15">
        <f t="shared" si="68"/>
        <v>7.9499999999999993</v>
      </c>
      <c r="X71" s="16">
        <v>1.3</v>
      </c>
      <c r="Y71" s="16"/>
      <c r="Z71" s="17">
        <f t="shared" si="69"/>
        <v>25.983333333333334</v>
      </c>
      <c r="AA71" s="26">
        <f t="shared" si="70"/>
        <v>4</v>
      </c>
    </row>
    <row r="72" spans="1:27" s="30" customFormat="1" ht="18" customHeight="1" x14ac:dyDescent="0.25">
      <c r="A72" s="30">
        <v>71</v>
      </c>
      <c r="B72" s="59">
        <v>61</v>
      </c>
      <c r="C72" s="61" t="s">
        <v>145</v>
      </c>
      <c r="D72" s="8" t="s">
        <v>144</v>
      </c>
      <c r="E72" s="8" t="s">
        <v>226</v>
      </c>
      <c r="F72" s="9">
        <v>8.5</v>
      </c>
      <c r="G72" s="9">
        <v>8</v>
      </c>
      <c r="H72" s="9">
        <v>8.3000000000000007</v>
      </c>
      <c r="I72" s="9"/>
      <c r="J72" s="10">
        <f t="shared" si="59"/>
        <v>3</v>
      </c>
      <c r="K72" s="10">
        <f t="shared" si="60"/>
        <v>8.3000000000000007</v>
      </c>
      <c r="L72" s="10">
        <f t="shared" si="61"/>
        <v>8.3000000000000007</v>
      </c>
      <c r="M72" s="11">
        <f t="shared" si="62"/>
        <v>8.2666666666666675</v>
      </c>
      <c r="N72" s="12">
        <f t="shared" si="63"/>
        <v>16.533333333333335</v>
      </c>
      <c r="O72" s="13">
        <v>8.5</v>
      </c>
      <c r="P72" s="13">
        <v>8.4</v>
      </c>
      <c r="Q72" s="13">
        <v>8</v>
      </c>
      <c r="R72" s="13">
        <v>8.1999999999999993</v>
      </c>
      <c r="S72" s="14">
        <f t="shared" si="64"/>
        <v>4</v>
      </c>
      <c r="T72" s="14">
        <f t="shared" si="65"/>
        <v>16.599999999999994</v>
      </c>
      <c r="U72" s="14">
        <f t="shared" si="66"/>
        <v>8.2999999999999972</v>
      </c>
      <c r="V72" s="14">
        <f t="shared" si="67"/>
        <v>8.2749999999999986</v>
      </c>
      <c r="W72" s="15">
        <f t="shared" si="68"/>
        <v>8.2999999999999972</v>
      </c>
      <c r="X72" s="16">
        <v>1</v>
      </c>
      <c r="Y72" s="16"/>
      <c r="Z72" s="17">
        <f t="shared" si="69"/>
        <v>25.833333333333332</v>
      </c>
      <c r="AA72" s="26">
        <f t="shared" si="70"/>
        <v>5</v>
      </c>
    </row>
    <row r="73" spans="1:27" s="30" customFormat="1" ht="18" customHeight="1" x14ac:dyDescent="0.25">
      <c r="A73" s="30">
        <v>72</v>
      </c>
      <c r="B73" s="46">
        <v>53</v>
      </c>
      <c r="C73" s="47" t="s">
        <v>66</v>
      </c>
      <c r="D73" s="8" t="s">
        <v>64</v>
      </c>
      <c r="E73" s="8" t="s">
        <v>226</v>
      </c>
      <c r="F73" s="9">
        <v>8.4</v>
      </c>
      <c r="G73" s="9">
        <v>8.1</v>
      </c>
      <c r="H73" s="9">
        <v>8.1</v>
      </c>
      <c r="I73" s="9"/>
      <c r="J73" s="10">
        <f t="shared" si="59"/>
        <v>3</v>
      </c>
      <c r="K73" s="10">
        <f t="shared" si="60"/>
        <v>8.1000000000000014</v>
      </c>
      <c r="L73" s="10">
        <f t="shared" si="61"/>
        <v>8.1000000000000014</v>
      </c>
      <c r="M73" s="11">
        <f t="shared" si="62"/>
        <v>8.2000000000000011</v>
      </c>
      <c r="N73" s="12">
        <f t="shared" si="63"/>
        <v>16.400000000000002</v>
      </c>
      <c r="O73" s="13">
        <v>8</v>
      </c>
      <c r="P73" s="13">
        <v>8</v>
      </c>
      <c r="Q73" s="13">
        <v>7.8</v>
      </c>
      <c r="R73" s="13">
        <v>8</v>
      </c>
      <c r="S73" s="14">
        <f t="shared" si="64"/>
        <v>4</v>
      </c>
      <c r="T73" s="14">
        <f t="shared" si="65"/>
        <v>16</v>
      </c>
      <c r="U73" s="14">
        <f t="shared" si="66"/>
        <v>8</v>
      </c>
      <c r="V73" s="14">
        <f t="shared" si="67"/>
        <v>7.95</v>
      </c>
      <c r="W73" s="15">
        <f t="shared" si="68"/>
        <v>8</v>
      </c>
      <c r="X73" s="16">
        <v>1</v>
      </c>
      <c r="Y73" s="16"/>
      <c r="Z73" s="17">
        <f t="shared" si="69"/>
        <v>25.400000000000002</v>
      </c>
      <c r="AA73" s="26">
        <f t="shared" si="70"/>
        <v>6</v>
      </c>
    </row>
    <row r="74" spans="1:27" s="30" customFormat="1" ht="18" customHeight="1" x14ac:dyDescent="0.25">
      <c r="A74" s="30">
        <v>73</v>
      </c>
      <c r="B74" s="59">
        <v>60</v>
      </c>
      <c r="C74" s="61" t="s">
        <v>137</v>
      </c>
      <c r="D74" s="8" t="s">
        <v>135</v>
      </c>
      <c r="E74" s="8" t="s">
        <v>226</v>
      </c>
      <c r="F74" s="9">
        <v>8.1999999999999993</v>
      </c>
      <c r="G74" s="9">
        <v>7.7</v>
      </c>
      <c r="H74" s="9">
        <v>7.9</v>
      </c>
      <c r="I74" s="9"/>
      <c r="J74" s="10">
        <f t="shared" si="59"/>
        <v>3</v>
      </c>
      <c r="K74" s="10">
        <f t="shared" si="60"/>
        <v>7.8999999999999986</v>
      </c>
      <c r="L74" s="10">
        <f t="shared" si="61"/>
        <v>7.8999999999999986</v>
      </c>
      <c r="M74" s="11">
        <f t="shared" si="62"/>
        <v>7.9333333333333327</v>
      </c>
      <c r="N74" s="12">
        <f t="shared" si="63"/>
        <v>15.866666666666665</v>
      </c>
      <c r="O74" s="13">
        <v>8.4</v>
      </c>
      <c r="P74" s="13">
        <v>8</v>
      </c>
      <c r="Q74" s="13">
        <v>7.7</v>
      </c>
      <c r="R74" s="13">
        <v>7.7</v>
      </c>
      <c r="S74" s="14">
        <f t="shared" si="64"/>
        <v>4</v>
      </c>
      <c r="T74" s="14">
        <f t="shared" si="65"/>
        <v>15.699999999999996</v>
      </c>
      <c r="U74" s="14">
        <f t="shared" si="66"/>
        <v>7.8499999999999979</v>
      </c>
      <c r="V74" s="14">
        <f t="shared" si="67"/>
        <v>7.9499999999999993</v>
      </c>
      <c r="W74" s="15">
        <f t="shared" si="68"/>
        <v>7.8499999999999979</v>
      </c>
      <c r="X74" s="16">
        <v>1.3</v>
      </c>
      <c r="Y74" s="16"/>
      <c r="Z74" s="17">
        <f t="shared" si="69"/>
        <v>25.016666666666662</v>
      </c>
      <c r="AA74" s="26">
        <f t="shared" si="70"/>
        <v>7</v>
      </c>
    </row>
    <row r="75" spans="1:27" s="30" customFormat="1" ht="18" customHeight="1" x14ac:dyDescent="0.25">
      <c r="A75" s="30">
        <v>74</v>
      </c>
      <c r="B75" s="46">
        <v>52</v>
      </c>
      <c r="C75" s="47" t="s">
        <v>40</v>
      </c>
      <c r="D75" s="8" t="s">
        <v>39</v>
      </c>
      <c r="E75" s="8" t="s">
        <v>226</v>
      </c>
      <c r="F75" s="9">
        <v>7.8</v>
      </c>
      <c r="G75" s="9">
        <v>7.9</v>
      </c>
      <c r="H75" s="9">
        <v>7.9</v>
      </c>
      <c r="I75" s="9"/>
      <c r="J75" s="10">
        <f t="shared" si="59"/>
        <v>3</v>
      </c>
      <c r="K75" s="10">
        <f t="shared" si="60"/>
        <v>7.9000000000000021</v>
      </c>
      <c r="L75" s="10">
        <f t="shared" si="61"/>
        <v>7.9000000000000021</v>
      </c>
      <c r="M75" s="11">
        <f t="shared" si="62"/>
        <v>7.8666666666666671</v>
      </c>
      <c r="N75" s="12">
        <f t="shared" si="63"/>
        <v>15.733333333333334</v>
      </c>
      <c r="O75" s="13">
        <v>7.7</v>
      </c>
      <c r="P75" s="13">
        <v>7.5</v>
      </c>
      <c r="Q75" s="13">
        <v>7.2</v>
      </c>
      <c r="R75" s="13">
        <v>7.5</v>
      </c>
      <c r="S75" s="14">
        <f t="shared" si="64"/>
        <v>4</v>
      </c>
      <c r="T75" s="14">
        <f t="shared" si="65"/>
        <v>14.999999999999998</v>
      </c>
      <c r="U75" s="14">
        <f t="shared" si="66"/>
        <v>7.4999999999999991</v>
      </c>
      <c r="V75" s="14">
        <f t="shared" si="67"/>
        <v>7.4749999999999996</v>
      </c>
      <c r="W75" s="15">
        <f t="shared" si="68"/>
        <v>7.4999999999999991</v>
      </c>
      <c r="X75" s="16">
        <v>1.3</v>
      </c>
      <c r="Y75" s="16">
        <v>0.6</v>
      </c>
      <c r="Z75" s="17">
        <f t="shared" si="69"/>
        <v>23.933333333333334</v>
      </c>
      <c r="AA75" s="26">
        <f t="shared" si="70"/>
        <v>8</v>
      </c>
    </row>
    <row r="76" spans="1:27" s="30" customFormat="1" ht="18" customHeight="1" x14ac:dyDescent="0.25">
      <c r="A76" s="30">
        <v>75</v>
      </c>
      <c r="B76" s="59">
        <v>54</v>
      </c>
      <c r="C76" s="61" t="s">
        <v>67</v>
      </c>
      <c r="D76" s="8" t="s">
        <v>64</v>
      </c>
      <c r="E76" s="8" t="s">
        <v>226</v>
      </c>
      <c r="F76" s="9">
        <v>7.9</v>
      </c>
      <c r="G76" s="9">
        <v>7.4</v>
      </c>
      <c r="H76" s="9">
        <v>7.8</v>
      </c>
      <c r="I76" s="9"/>
      <c r="J76" s="10">
        <f t="shared" si="59"/>
        <v>3</v>
      </c>
      <c r="K76" s="10">
        <f t="shared" si="60"/>
        <v>7.8000000000000007</v>
      </c>
      <c r="L76" s="10">
        <f t="shared" si="61"/>
        <v>7.8000000000000007</v>
      </c>
      <c r="M76" s="11">
        <f t="shared" si="62"/>
        <v>7.7</v>
      </c>
      <c r="N76" s="12">
        <f t="shared" si="63"/>
        <v>15.4</v>
      </c>
      <c r="O76" s="13">
        <v>8.1</v>
      </c>
      <c r="P76" s="13">
        <v>7.2</v>
      </c>
      <c r="Q76" s="13">
        <v>7.2</v>
      </c>
      <c r="R76" s="13">
        <v>7.2</v>
      </c>
      <c r="S76" s="14">
        <f t="shared" si="64"/>
        <v>4</v>
      </c>
      <c r="T76" s="14">
        <f t="shared" si="65"/>
        <v>14.399999999999999</v>
      </c>
      <c r="U76" s="14">
        <f t="shared" si="66"/>
        <v>7.1999999999999993</v>
      </c>
      <c r="V76" s="14">
        <f t="shared" si="67"/>
        <v>7.4249999999999998</v>
      </c>
      <c r="W76" s="15">
        <f t="shared" si="68"/>
        <v>7.1999999999999993</v>
      </c>
      <c r="X76" s="16">
        <v>1.1000000000000001</v>
      </c>
      <c r="Y76" s="16"/>
      <c r="Z76" s="17">
        <f t="shared" si="69"/>
        <v>23.700000000000003</v>
      </c>
      <c r="AA76" s="26">
        <f t="shared" si="70"/>
        <v>9</v>
      </c>
    </row>
    <row r="77" spans="1:27" s="30" customFormat="1" ht="18" customHeight="1" x14ac:dyDescent="0.25">
      <c r="A77" s="30">
        <v>76</v>
      </c>
      <c r="B77" s="46">
        <v>63</v>
      </c>
      <c r="C77" s="47" t="s">
        <v>158</v>
      </c>
      <c r="D77" s="8" t="s">
        <v>156</v>
      </c>
      <c r="E77" s="8" t="s">
        <v>226</v>
      </c>
      <c r="F77" s="9">
        <v>7.5</v>
      </c>
      <c r="G77" s="9">
        <v>7</v>
      </c>
      <c r="H77" s="9">
        <v>7.5</v>
      </c>
      <c r="I77" s="9"/>
      <c r="J77" s="10">
        <f t="shared" si="59"/>
        <v>3</v>
      </c>
      <c r="K77" s="10">
        <f t="shared" si="60"/>
        <v>7.5</v>
      </c>
      <c r="L77" s="10">
        <f t="shared" si="61"/>
        <v>7.5</v>
      </c>
      <c r="M77" s="11">
        <f t="shared" si="62"/>
        <v>7.333333333333333</v>
      </c>
      <c r="N77" s="12">
        <f t="shared" si="63"/>
        <v>14.666666666666666</v>
      </c>
      <c r="O77" s="13">
        <v>8.3000000000000007</v>
      </c>
      <c r="P77" s="13">
        <v>7</v>
      </c>
      <c r="Q77" s="13">
        <v>7.2</v>
      </c>
      <c r="R77" s="13">
        <v>7.1</v>
      </c>
      <c r="S77" s="14">
        <f t="shared" si="64"/>
        <v>4</v>
      </c>
      <c r="T77" s="14">
        <f t="shared" si="65"/>
        <v>14.3</v>
      </c>
      <c r="U77" s="14">
        <f t="shared" si="66"/>
        <v>7.15</v>
      </c>
      <c r="V77" s="14">
        <f t="shared" si="67"/>
        <v>7.4</v>
      </c>
      <c r="W77" s="15">
        <f t="shared" si="68"/>
        <v>7.15</v>
      </c>
      <c r="X77" s="16">
        <v>1.2</v>
      </c>
      <c r="Y77" s="16">
        <v>0.3</v>
      </c>
      <c r="Z77" s="17">
        <f t="shared" si="69"/>
        <v>22.716666666666665</v>
      </c>
      <c r="AA77" s="26">
        <f t="shared" si="70"/>
        <v>10</v>
      </c>
    </row>
    <row r="78" spans="1:27" s="30" customFormat="1" ht="18" customHeight="1" x14ac:dyDescent="0.25">
      <c r="A78" s="30">
        <v>77</v>
      </c>
      <c r="B78" s="46">
        <v>56</v>
      </c>
      <c r="C78" s="47" t="s">
        <v>91</v>
      </c>
      <c r="D78" s="8" t="s">
        <v>75</v>
      </c>
      <c r="E78" s="8" t="s">
        <v>226</v>
      </c>
      <c r="F78" s="9">
        <v>7.5</v>
      </c>
      <c r="G78" s="9">
        <v>7.4</v>
      </c>
      <c r="H78" s="9">
        <v>7</v>
      </c>
      <c r="I78" s="9"/>
      <c r="J78" s="10">
        <f t="shared" si="59"/>
        <v>3</v>
      </c>
      <c r="K78" s="10">
        <f t="shared" si="60"/>
        <v>7.3999999999999986</v>
      </c>
      <c r="L78" s="10">
        <f t="shared" si="61"/>
        <v>7.3999999999999986</v>
      </c>
      <c r="M78" s="11">
        <f t="shared" si="62"/>
        <v>7.3</v>
      </c>
      <c r="N78" s="12">
        <f t="shared" si="63"/>
        <v>14.6</v>
      </c>
      <c r="O78" s="13">
        <v>8.4</v>
      </c>
      <c r="P78" s="13">
        <v>7.5</v>
      </c>
      <c r="Q78" s="13">
        <v>7.5</v>
      </c>
      <c r="R78" s="13">
        <v>7.6</v>
      </c>
      <c r="S78" s="14">
        <f t="shared" si="64"/>
        <v>4</v>
      </c>
      <c r="T78" s="14">
        <f t="shared" si="65"/>
        <v>15.1</v>
      </c>
      <c r="U78" s="14">
        <f t="shared" si="66"/>
        <v>7.55</v>
      </c>
      <c r="V78" s="14">
        <f t="shared" si="67"/>
        <v>7.75</v>
      </c>
      <c r="W78" s="15">
        <f t="shared" si="68"/>
        <v>7.55</v>
      </c>
      <c r="X78" s="16">
        <v>1.1000000000000001</v>
      </c>
      <c r="Y78" s="16">
        <v>0.6</v>
      </c>
      <c r="Z78" s="17">
        <f t="shared" si="69"/>
        <v>22.65</v>
      </c>
      <c r="AA78" s="26">
        <f t="shared" si="70"/>
        <v>11</v>
      </c>
    </row>
    <row r="79" spans="1:27" s="30" customFormat="1" ht="18" customHeight="1" x14ac:dyDescent="0.25">
      <c r="A79" s="30">
        <v>78</v>
      </c>
      <c r="B79" s="27" t="s">
        <v>0</v>
      </c>
      <c r="C79" s="28" t="s">
        <v>15</v>
      </c>
      <c r="D79" s="29" t="s">
        <v>2</v>
      </c>
      <c r="E79" s="29" t="s">
        <v>225</v>
      </c>
      <c r="F79" s="18" t="s">
        <v>206</v>
      </c>
      <c r="G79" s="18" t="s">
        <v>207</v>
      </c>
      <c r="H79" s="18" t="s">
        <v>208</v>
      </c>
      <c r="I79" s="18" t="s">
        <v>209</v>
      </c>
      <c r="J79" s="19" t="s">
        <v>210</v>
      </c>
      <c r="K79" s="19" t="s">
        <v>211</v>
      </c>
      <c r="L79" s="20" t="s">
        <v>212</v>
      </c>
      <c r="M79" s="19" t="s">
        <v>213</v>
      </c>
      <c r="N79" s="21" t="s">
        <v>214</v>
      </c>
      <c r="O79" s="18" t="s">
        <v>215</v>
      </c>
      <c r="P79" s="18" t="s">
        <v>216</v>
      </c>
      <c r="Q79" s="18" t="s">
        <v>217</v>
      </c>
      <c r="R79" s="18" t="s">
        <v>218</v>
      </c>
      <c r="S79" s="22" t="s">
        <v>210</v>
      </c>
      <c r="T79" s="22" t="s">
        <v>219</v>
      </c>
      <c r="U79" s="22" t="s">
        <v>212</v>
      </c>
      <c r="V79" s="19" t="s">
        <v>213</v>
      </c>
      <c r="W79" s="21" t="s">
        <v>220</v>
      </c>
      <c r="X79" s="23" t="s">
        <v>221</v>
      </c>
      <c r="Y79" s="23" t="s">
        <v>222</v>
      </c>
      <c r="Z79" s="21" t="s">
        <v>223</v>
      </c>
      <c r="AA79" s="24" t="s">
        <v>224</v>
      </c>
    </row>
    <row r="80" spans="1:27" s="30" customFormat="1" ht="18" customHeight="1" x14ac:dyDescent="0.25">
      <c r="A80" s="30">
        <v>79</v>
      </c>
      <c r="B80" s="59">
        <v>64</v>
      </c>
      <c r="C80" s="61" t="s">
        <v>41</v>
      </c>
      <c r="D80" s="8" t="s">
        <v>39</v>
      </c>
      <c r="E80" s="8" t="s">
        <v>226</v>
      </c>
      <c r="F80" s="9">
        <v>8.1</v>
      </c>
      <c r="G80" s="9">
        <v>8.1999999999999993</v>
      </c>
      <c r="H80" s="9">
        <v>8.6</v>
      </c>
      <c r="I80" s="9"/>
      <c r="J80" s="10">
        <f>COUNT(F80:I80)</f>
        <v>3</v>
      </c>
      <c r="K80" s="10">
        <f>SUM(F80:I80)-(MAX(F80:I80)+MIN(F80:I80))</f>
        <v>8.1999999999999993</v>
      </c>
      <c r="L80" s="10">
        <f>(K80/(J80-2))</f>
        <v>8.1999999999999993</v>
      </c>
      <c r="M80" s="11">
        <f>IF(J80&gt;0,SUM(F80:I80)/J80,0)</f>
        <v>8.2999999999999989</v>
      </c>
      <c r="N80" s="12">
        <f>IF(J80=4,L80,M80)*2</f>
        <v>16.599999999999998</v>
      </c>
      <c r="O80" s="13">
        <v>8</v>
      </c>
      <c r="P80" s="13">
        <v>8.5</v>
      </c>
      <c r="Q80" s="13">
        <v>8.1</v>
      </c>
      <c r="R80" s="13">
        <v>8.4</v>
      </c>
      <c r="S80" s="14">
        <f>COUNT(O80:R80)</f>
        <v>4</v>
      </c>
      <c r="T80" s="14">
        <f>SUM(O80:R80)-(MAX(O80:R80)+MIN(O80:R80))</f>
        <v>16.5</v>
      </c>
      <c r="U80" s="14">
        <f>T80/(S80-2)</f>
        <v>8.25</v>
      </c>
      <c r="V80" s="14">
        <f>IF(S80&gt;0,SUM(O80:R80)/S80,0)</f>
        <v>8.25</v>
      </c>
      <c r="W80" s="15">
        <f>IF(S80=4,U80,V80)</f>
        <v>8.25</v>
      </c>
      <c r="X80" s="16">
        <v>1.2</v>
      </c>
      <c r="Y80" s="16"/>
      <c r="Z80" s="17">
        <f>SUM(N80+W80+X80-Y80)</f>
        <v>26.049999999999997</v>
      </c>
      <c r="AA80" s="26">
        <f>IF(Z80&gt;0,RANK(Z80,$Z$80:$Z$81,0),0)</f>
        <v>1</v>
      </c>
    </row>
    <row r="81" spans="1:27" s="30" customFormat="1" ht="18" customHeight="1" x14ac:dyDescent="0.25">
      <c r="A81" s="30">
        <v>80</v>
      </c>
      <c r="B81" s="46">
        <v>65</v>
      </c>
      <c r="C81" s="47" t="s">
        <v>138</v>
      </c>
      <c r="D81" s="8" t="s">
        <v>135</v>
      </c>
      <c r="E81" s="8" t="s">
        <v>226</v>
      </c>
      <c r="F81" s="9">
        <v>8.4</v>
      </c>
      <c r="G81" s="9">
        <v>8</v>
      </c>
      <c r="H81" s="9">
        <v>8.1</v>
      </c>
      <c r="I81" s="9"/>
      <c r="J81" s="10">
        <f>COUNT(F81:I81)</f>
        <v>3</v>
      </c>
      <c r="K81" s="10">
        <f>SUM(F81:I81)-(MAX(F81:I81)+MIN(F81:I81))</f>
        <v>8.1000000000000014</v>
      </c>
      <c r="L81" s="10">
        <f>(K81/(J81-2))</f>
        <v>8.1000000000000014</v>
      </c>
      <c r="M81" s="11">
        <f>IF(J81&gt;0,SUM(F81:I81)/J81,0)</f>
        <v>8.1666666666666661</v>
      </c>
      <c r="N81" s="12">
        <f>IF(J81=4,L81,M81)*2</f>
        <v>16.333333333333332</v>
      </c>
      <c r="O81" s="13">
        <v>7.8</v>
      </c>
      <c r="P81" s="13">
        <v>7.9</v>
      </c>
      <c r="Q81" s="13">
        <v>8</v>
      </c>
      <c r="R81" s="13">
        <v>7.8</v>
      </c>
      <c r="S81" s="14">
        <f>COUNT(O81:R81)</f>
        <v>4</v>
      </c>
      <c r="T81" s="14">
        <f>SUM(O81:R81)-(MAX(O81:R81)+MIN(O81:R81))</f>
        <v>15.7</v>
      </c>
      <c r="U81" s="14">
        <f>T81/(S81-2)</f>
        <v>7.85</v>
      </c>
      <c r="V81" s="14">
        <f>IF(S81&gt;0,SUM(O81:R81)/S81,0)</f>
        <v>7.875</v>
      </c>
      <c r="W81" s="15">
        <f>IF(S81=4,U81,V81)</f>
        <v>7.85</v>
      </c>
      <c r="X81" s="16">
        <v>1.2</v>
      </c>
      <c r="Y81" s="16"/>
      <c r="Z81" s="17">
        <f>SUM(N81+W81+X81-Y81)</f>
        <v>25.383333333333329</v>
      </c>
      <c r="AA81" s="26">
        <f>IF(Z81&gt;0,RANK(Z81,$Z$80:$Z$81,0),0)</f>
        <v>2</v>
      </c>
    </row>
    <row r="82" spans="1:27" s="30" customFormat="1" ht="18" customHeight="1" x14ac:dyDescent="0.25">
      <c r="A82" s="30">
        <v>81</v>
      </c>
      <c r="B82" s="27" t="s">
        <v>0</v>
      </c>
      <c r="C82" s="28" t="s">
        <v>16</v>
      </c>
      <c r="D82" s="29" t="s">
        <v>2</v>
      </c>
      <c r="E82" s="29" t="s">
        <v>225</v>
      </c>
      <c r="F82" s="18" t="s">
        <v>206</v>
      </c>
      <c r="G82" s="18" t="s">
        <v>207</v>
      </c>
      <c r="H82" s="18" t="s">
        <v>208</v>
      </c>
      <c r="I82" s="18" t="s">
        <v>209</v>
      </c>
      <c r="J82" s="19" t="s">
        <v>210</v>
      </c>
      <c r="K82" s="19" t="s">
        <v>211</v>
      </c>
      <c r="L82" s="20" t="s">
        <v>212</v>
      </c>
      <c r="M82" s="19" t="s">
        <v>213</v>
      </c>
      <c r="N82" s="21" t="s">
        <v>214</v>
      </c>
      <c r="O82" s="18" t="s">
        <v>215</v>
      </c>
      <c r="P82" s="18" t="s">
        <v>216</v>
      </c>
      <c r="Q82" s="18" t="s">
        <v>217</v>
      </c>
      <c r="R82" s="18" t="s">
        <v>218</v>
      </c>
      <c r="S82" s="22" t="s">
        <v>210</v>
      </c>
      <c r="T82" s="22" t="s">
        <v>219</v>
      </c>
      <c r="U82" s="22" t="s">
        <v>212</v>
      </c>
      <c r="V82" s="19" t="s">
        <v>213</v>
      </c>
      <c r="W82" s="21" t="s">
        <v>220</v>
      </c>
      <c r="X82" s="23" t="s">
        <v>221</v>
      </c>
      <c r="Y82" s="23" t="s">
        <v>222</v>
      </c>
      <c r="Z82" s="21" t="s">
        <v>223</v>
      </c>
      <c r="AA82" s="24" t="s">
        <v>224</v>
      </c>
    </row>
    <row r="83" spans="1:27" s="30" customFormat="1" ht="18" customHeight="1" x14ac:dyDescent="0.25">
      <c r="A83" s="30">
        <v>82</v>
      </c>
      <c r="B83" s="46">
        <v>67</v>
      </c>
      <c r="C83" s="47" t="s">
        <v>96</v>
      </c>
      <c r="D83" s="8" t="s">
        <v>94</v>
      </c>
      <c r="E83" s="8" t="s">
        <v>226</v>
      </c>
      <c r="F83" s="9">
        <v>8.6</v>
      </c>
      <c r="G83" s="9">
        <v>8.3000000000000007</v>
      </c>
      <c r="H83" s="9">
        <v>8.5</v>
      </c>
      <c r="I83" s="9"/>
      <c r="J83" s="10">
        <f>COUNT(F83:I83)</f>
        <v>3</v>
      </c>
      <c r="K83" s="10">
        <f>SUM(F83:I83)-(MAX(F83:I83)+MIN(F83:I83))</f>
        <v>8.5</v>
      </c>
      <c r="L83" s="10">
        <f>(K83/(J83-2))</f>
        <v>8.5</v>
      </c>
      <c r="M83" s="11">
        <f>IF(J83&gt;0,SUM(F83:I83)/J83,0)</f>
        <v>8.4666666666666668</v>
      </c>
      <c r="N83" s="12">
        <f>IF(J83=4,L83,M83)*2</f>
        <v>16.933333333333334</v>
      </c>
      <c r="O83" s="13">
        <v>8.3000000000000007</v>
      </c>
      <c r="P83" s="13">
        <v>8.1</v>
      </c>
      <c r="Q83" s="13">
        <v>8.5</v>
      </c>
      <c r="R83" s="13">
        <v>8.6</v>
      </c>
      <c r="S83" s="14">
        <f>COUNT(O83:R83)</f>
        <v>4</v>
      </c>
      <c r="T83" s="14">
        <f>SUM(O83:R83)-(MAX(O83:R83)+MIN(O83:R83))</f>
        <v>16.8</v>
      </c>
      <c r="U83" s="14">
        <f>T83/(S83-2)</f>
        <v>8.4</v>
      </c>
      <c r="V83" s="14">
        <f>IF(S83&gt;0,SUM(O83:R83)/S83,0)</f>
        <v>8.375</v>
      </c>
      <c r="W83" s="15">
        <f>IF(S83=4,U83,V83)</f>
        <v>8.4</v>
      </c>
      <c r="X83" s="16">
        <v>1.3</v>
      </c>
      <c r="Y83" s="16"/>
      <c r="Z83" s="17">
        <f>SUM(N83+W83+X83-Y83)</f>
        <v>26.633333333333336</v>
      </c>
      <c r="AA83" s="26">
        <f>IF(Z83&gt;0,RANK(Z83,$Z$83:$Z$84,0),0)</f>
        <v>1</v>
      </c>
    </row>
    <row r="84" spans="1:27" s="30" customFormat="1" ht="18" customHeight="1" x14ac:dyDescent="0.25">
      <c r="A84" s="30">
        <v>83</v>
      </c>
      <c r="B84" s="46">
        <v>66</v>
      </c>
      <c r="C84" s="47" t="s">
        <v>193</v>
      </c>
      <c r="D84" s="8" t="s">
        <v>42</v>
      </c>
      <c r="E84" s="8" t="s">
        <v>226</v>
      </c>
      <c r="F84" s="9">
        <v>7.4</v>
      </c>
      <c r="G84" s="9">
        <v>7.7</v>
      </c>
      <c r="H84" s="9">
        <v>7.7</v>
      </c>
      <c r="I84" s="9"/>
      <c r="J84" s="10">
        <f>COUNT(F84:I84)</f>
        <v>3</v>
      </c>
      <c r="K84" s="10">
        <f>SUM(F84:I84)-(MAX(F84:I84)+MIN(F84:I84))</f>
        <v>7.6999999999999993</v>
      </c>
      <c r="L84" s="10">
        <f>(K84/(J84-2))</f>
        <v>7.6999999999999993</v>
      </c>
      <c r="M84" s="11">
        <f>IF(J84&gt;0,SUM(F84:I84)/J84,0)</f>
        <v>7.6000000000000005</v>
      </c>
      <c r="N84" s="12">
        <f>IF(J84=4,L84,M84)*2</f>
        <v>15.200000000000001</v>
      </c>
      <c r="O84" s="13">
        <v>8</v>
      </c>
      <c r="P84" s="13">
        <v>7.8</v>
      </c>
      <c r="Q84" s="13">
        <v>7.8</v>
      </c>
      <c r="R84" s="13">
        <v>8.1999999999999993</v>
      </c>
      <c r="S84" s="14">
        <f>COUNT(O84:R84)</f>
        <v>4</v>
      </c>
      <c r="T84" s="14">
        <f>SUM(O84:R84)-(MAX(O84:R84)+MIN(O84:R84))</f>
        <v>15.8</v>
      </c>
      <c r="U84" s="14">
        <f>T84/(S84-2)</f>
        <v>7.9</v>
      </c>
      <c r="V84" s="14">
        <f>IF(S84&gt;0,SUM(O84:R84)/S84,0)</f>
        <v>7.95</v>
      </c>
      <c r="W84" s="15">
        <f>IF(S84=4,U84,V84)</f>
        <v>7.9</v>
      </c>
      <c r="X84" s="16">
        <v>1.1000000000000001</v>
      </c>
      <c r="Y84" s="16">
        <v>0.6</v>
      </c>
      <c r="Z84" s="17">
        <f>SUM(N84+W84+X84-Y84)</f>
        <v>23.6</v>
      </c>
      <c r="AA84" s="26">
        <f>IF(Z84&gt;0,RANK(Z84,$Z$83:$Z$84,0),0)</f>
        <v>2</v>
      </c>
    </row>
    <row r="85" spans="1:27" s="30" customFormat="1" ht="18" customHeight="1" x14ac:dyDescent="0.25">
      <c r="A85" s="30">
        <v>84</v>
      </c>
      <c r="B85" s="27" t="s">
        <v>0</v>
      </c>
      <c r="C85" s="28" t="s">
        <v>17</v>
      </c>
      <c r="D85" s="29" t="s">
        <v>2</v>
      </c>
      <c r="E85" s="29" t="s">
        <v>225</v>
      </c>
      <c r="F85" s="18" t="s">
        <v>206</v>
      </c>
      <c r="G85" s="18" t="s">
        <v>207</v>
      </c>
      <c r="H85" s="18" t="s">
        <v>208</v>
      </c>
      <c r="I85" s="18" t="s">
        <v>209</v>
      </c>
      <c r="J85" s="19" t="s">
        <v>210</v>
      </c>
      <c r="K85" s="19" t="s">
        <v>211</v>
      </c>
      <c r="L85" s="20" t="s">
        <v>212</v>
      </c>
      <c r="M85" s="19" t="s">
        <v>213</v>
      </c>
      <c r="N85" s="21" t="s">
        <v>214</v>
      </c>
      <c r="O85" s="18" t="s">
        <v>215</v>
      </c>
      <c r="P85" s="18" t="s">
        <v>216</v>
      </c>
      <c r="Q85" s="18" t="s">
        <v>217</v>
      </c>
      <c r="R85" s="18" t="s">
        <v>218</v>
      </c>
      <c r="S85" s="22" t="s">
        <v>210</v>
      </c>
      <c r="T85" s="22" t="s">
        <v>219</v>
      </c>
      <c r="U85" s="22" t="s">
        <v>212</v>
      </c>
      <c r="V85" s="19" t="s">
        <v>213</v>
      </c>
      <c r="W85" s="21" t="s">
        <v>220</v>
      </c>
      <c r="X85" s="23" t="s">
        <v>221</v>
      </c>
      <c r="Y85" s="23" t="s">
        <v>222</v>
      </c>
      <c r="Z85" s="21" t="s">
        <v>223</v>
      </c>
      <c r="AA85" s="24" t="s">
        <v>224</v>
      </c>
    </row>
    <row r="86" spans="1:27" s="30" customFormat="1" ht="18" customHeight="1" x14ac:dyDescent="0.25">
      <c r="A86" s="30">
        <v>85</v>
      </c>
      <c r="B86" s="59">
        <v>70</v>
      </c>
      <c r="C86" s="61" t="s">
        <v>97</v>
      </c>
      <c r="D86" s="8" t="s">
        <v>94</v>
      </c>
      <c r="E86" s="8" t="s">
        <v>226</v>
      </c>
      <c r="F86" s="9">
        <v>8.4</v>
      </c>
      <c r="G86" s="9">
        <v>8.3000000000000007</v>
      </c>
      <c r="H86" s="9">
        <v>8.3000000000000007</v>
      </c>
      <c r="I86" s="9"/>
      <c r="J86" s="10">
        <f>COUNT(F86:I86)</f>
        <v>3</v>
      </c>
      <c r="K86" s="10">
        <f>SUM(F86:I86)-(MAX(F86:I86)+MIN(F86:I86))</f>
        <v>8.3000000000000007</v>
      </c>
      <c r="L86" s="10">
        <f>(K86/(J86-2))</f>
        <v>8.3000000000000007</v>
      </c>
      <c r="M86" s="11">
        <f>IF(J86&gt;0,SUM(F86:I86)/J86,0)</f>
        <v>8.3333333333333339</v>
      </c>
      <c r="N86" s="12">
        <f>IF(J86=4,L86,M86)*2</f>
        <v>16.666666666666668</v>
      </c>
      <c r="O86" s="13">
        <v>8.3000000000000007</v>
      </c>
      <c r="P86" s="13">
        <v>8.1999999999999993</v>
      </c>
      <c r="Q86" s="13">
        <v>8.6999999999999993</v>
      </c>
      <c r="R86" s="13">
        <v>8.3000000000000007</v>
      </c>
      <c r="S86" s="14">
        <f>COUNT(O86:R86)</f>
        <v>4</v>
      </c>
      <c r="T86" s="14">
        <f>SUM(O86:R86)-(MAX(O86:R86)+MIN(O86:R86))</f>
        <v>16.600000000000001</v>
      </c>
      <c r="U86" s="14">
        <f>T86/(S86-2)</f>
        <v>8.3000000000000007</v>
      </c>
      <c r="V86" s="14">
        <f>IF(S86&gt;0,SUM(O86:R86)/S86,0)</f>
        <v>8.375</v>
      </c>
      <c r="W86" s="15">
        <f>IF(S86=4,U86,V86)</f>
        <v>8.3000000000000007</v>
      </c>
      <c r="X86" s="16">
        <v>1.3</v>
      </c>
      <c r="Y86" s="16"/>
      <c r="Z86" s="17">
        <f>SUM(N86+W86+X86-Y86)</f>
        <v>26.266666666666669</v>
      </c>
      <c r="AA86" s="26">
        <f>IF(Z86&gt;0,RANK(Z86,$Z$86:$Z$90,0),0)</f>
        <v>1</v>
      </c>
    </row>
    <row r="87" spans="1:27" s="30" customFormat="1" ht="18" customHeight="1" x14ac:dyDescent="0.25">
      <c r="A87" s="30">
        <v>86</v>
      </c>
      <c r="B87" s="59">
        <v>24</v>
      </c>
      <c r="C87" s="61" t="s">
        <v>80</v>
      </c>
      <c r="D87" s="8" t="s">
        <v>81</v>
      </c>
      <c r="E87" s="8" t="s">
        <v>226</v>
      </c>
      <c r="F87" s="9">
        <v>8</v>
      </c>
      <c r="G87" s="9">
        <v>7.6</v>
      </c>
      <c r="H87" s="9">
        <v>7.9</v>
      </c>
      <c r="I87" s="9"/>
      <c r="J87" s="10">
        <f>COUNT(F87:I87)</f>
        <v>3</v>
      </c>
      <c r="K87" s="10">
        <f>SUM(F87:I87)-(MAX(F87:I87)+MIN(F87:I87))</f>
        <v>7.9</v>
      </c>
      <c r="L87" s="10">
        <f>(K87/(J87-2))</f>
        <v>7.9</v>
      </c>
      <c r="M87" s="11">
        <f>IF(J87&gt;0,SUM(F87:I87)/J87,0)</f>
        <v>7.833333333333333</v>
      </c>
      <c r="N87" s="12">
        <f>IF(J87=4,L87,M87)*2</f>
        <v>15.666666666666666</v>
      </c>
      <c r="O87" s="13">
        <v>7.3</v>
      </c>
      <c r="P87" s="13">
        <v>7.5</v>
      </c>
      <c r="Q87" s="13">
        <v>7.4</v>
      </c>
      <c r="R87" s="13">
        <v>8</v>
      </c>
      <c r="S87" s="14">
        <f>COUNT(O87:R87)</f>
        <v>4</v>
      </c>
      <c r="T87" s="14">
        <f>SUM(O87:R87)-(MAX(O87:R87)+MIN(O87:R87))</f>
        <v>14.900000000000002</v>
      </c>
      <c r="U87" s="14">
        <f>T87/(S87-2)</f>
        <v>7.4500000000000011</v>
      </c>
      <c r="V87" s="14">
        <f>IF(S87&gt;0,SUM(O87:R87)/S87,0)</f>
        <v>7.5500000000000007</v>
      </c>
      <c r="W87" s="15">
        <f>IF(S87=4,U87,V87)</f>
        <v>7.4500000000000011</v>
      </c>
      <c r="X87" s="16">
        <v>1.3</v>
      </c>
      <c r="Y87" s="16"/>
      <c r="Z87" s="17">
        <f>SUM(N87+W87+X87-Y87)</f>
        <v>24.416666666666668</v>
      </c>
      <c r="AA87" s="26">
        <f>IF(Z87&gt;0,RANK(Z87,$Z$86:$Z$90,0),0)</f>
        <v>2</v>
      </c>
    </row>
    <row r="88" spans="1:27" s="30" customFormat="1" ht="18" customHeight="1" x14ac:dyDescent="0.25">
      <c r="A88" s="30">
        <v>87</v>
      </c>
      <c r="B88" s="59">
        <v>69</v>
      </c>
      <c r="C88" s="61" t="s">
        <v>68</v>
      </c>
      <c r="D88" s="8" t="s">
        <v>64</v>
      </c>
      <c r="E88" s="8" t="s">
        <v>226</v>
      </c>
      <c r="F88" s="9">
        <v>7.4</v>
      </c>
      <c r="G88" s="9">
        <v>7.4</v>
      </c>
      <c r="H88" s="9">
        <v>7.5</v>
      </c>
      <c r="I88" s="9"/>
      <c r="J88" s="10">
        <f>COUNT(F88:I88)</f>
        <v>3</v>
      </c>
      <c r="K88" s="10">
        <f>SUM(F88:I88)-(MAX(F88:I88)+MIN(F88:I88))</f>
        <v>7.4</v>
      </c>
      <c r="L88" s="10">
        <f>(K88/(J88-2))</f>
        <v>7.4</v>
      </c>
      <c r="M88" s="11">
        <f>IF(J88&gt;0,SUM(F88:I88)/J88,0)</f>
        <v>7.4333333333333336</v>
      </c>
      <c r="N88" s="12">
        <f>IF(J88=4,L88,M88)*2</f>
        <v>14.866666666666667</v>
      </c>
      <c r="O88" s="13">
        <v>8.3000000000000007</v>
      </c>
      <c r="P88" s="13">
        <v>7.5</v>
      </c>
      <c r="Q88" s="13">
        <v>7.8</v>
      </c>
      <c r="R88" s="13">
        <v>7.1</v>
      </c>
      <c r="S88" s="14">
        <f>COUNT(O88:R88)</f>
        <v>4</v>
      </c>
      <c r="T88" s="14">
        <f>SUM(O88:R88)-(MAX(O88:R88)+MIN(O88:R88))</f>
        <v>15.300000000000002</v>
      </c>
      <c r="U88" s="14">
        <f>T88/(S88-2)</f>
        <v>7.6500000000000012</v>
      </c>
      <c r="V88" s="14">
        <f>IF(S88&gt;0,SUM(O88:R88)/S88,0)</f>
        <v>7.6750000000000007</v>
      </c>
      <c r="W88" s="15">
        <f>IF(S88=4,U88,V88)</f>
        <v>7.6500000000000012</v>
      </c>
      <c r="X88" s="16">
        <v>1.3</v>
      </c>
      <c r="Y88" s="16">
        <v>0.6</v>
      </c>
      <c r="Z88" s="17">
        <f>SUM(N88+W88+X88-Y88)</f>
        <v>23.216666666666669</v>
      </c>
      <c r="AA88" s="26">
        <f>IF(Z88&gt;0,RANK(Z88,$Z$86:$Z$90,0),0)</f>
        <v>3</v>
      </c>
    </row>
    <row r="89" spans="1:27" s="30" customFormat="1" ht="18" customHeight="1" x14ac:dyDescent="0.25">
      <c r="A89" s="30">
        <v>88</v>
      </c>
      <c r="B89" s="59">
        <v>68</v>
      </c>
      <c r="C89" s="61" t="s">
        <v>43</v>
      </c>
      <c r="D89" s="8" t="s">
        <v>39</v>
      </c>
      <c r="E89" s="8" t="s">
        <v>226</v>
      </c>
      <c r="F89" s="9">
        <v>6.9</v>
      </c>
      <c r="G89" s="9">
        <v>7.2</v>
      </c>
      <c r="H89" s="9">
        <v>7</v>
      </c>
      <c r="I89" s="9"/>
      <c r="J89" s="10">
        <f>COUNT(F89:I89)</f>
        <v>3</v>
      </c>
      <c r="K89" s="10">
        <f>SUM(F89:I89)-(MAX(F89:I89)+MIN(F89:I89))</f>
        <v>7</v>
      </c>
      <c r="L89" s="10">
        <f>(K89/(J89-2))</f>
        <v>7</v>
      </c>
      <c r="M89" s="11">
        <f>IF(J89&gt;0,SUM(F89:I89)/J89,0)</f>
        <v>7.0333333333333341</v>
      </c>
      <c r="N89" s="12">
        <f>IF(J89=4,L89,M89)*2</f>
        <v>14.066666666666668</v>
      </c>
      <c r="O89" s="13">
        <v>7.1</v>
      </c>
      <c r="P89" s="13">
        <v>7.5</v>
      </c>
      <c r="Q89" s="13">
        <v>7.5</v>
      </c>
      <c r="R89" s="13">
        <v>7.4</v>
      </c>
      <c r="S89" s="14">
        <f>COUNT(O89:R89)</f>
        <v>4</v>
      </c>
      <c r="T89" s="14">
        <f>SUM(O89:R89)-(MAX(O89:R89)+MIN(O89:R89))</f>
        <v>14.9</v>
      </c>
      <c r="U89" s="14">
        <f>T89/(S89-2)</f>
        <v>7.45</v>
      </c>
      <c r="V89" s="14">
        <f>IF(S89&gt;0,SUM(O89:R89)/S89,0)</f>
        <v>7.375</v>
      </c>
      <c r="W89" s="15">
        <f>IF(S89=4,U89,V89)</f>
        <v>7.45</v>
      </c>
      <c r="X89" s="16">
        <v>0.9</v>
      </c>
      <c r="Y89" s="16">
        <v>0.6</v>
      </c>
      <c r="Z89" s="17">
        <f>SUM(N89+W89+X89-Y89)</f>
        <v>21.816666666666666</v>
      </c>
      <c r="AA89" s="26">
        <f>IF(Z89&gt;0,RANK(Z89,$Z$86:$Z$90,0),0)</f>
        <v>4</v>
      </c>
    </row>
    <row r="90" spans="1:27" s="30" customFormat="1" ht="18" customHeight="1" x14ac:dyDescent="0.25">
      <c r="A90" s="30">
        <v>89</v>
      </c>
      <c r="B90" s="59">
        <v>72</v>
      </c>
      <c r="C90" s="61" t="s">
        <v>159</v>
      </c>
      <c r="D90" s="8" t="s">
        <v>156</v>
      </c>
      <c r="E90" s="8" t="s">
        <v>226</v>
      </c>
      <c r="F90" s="9"/>
      <c r="G90" s="9"/>
      <c r="H90" s="9"/>
      <c r="I90" s="9"/>
      <c r="J90" s="10">
        <f>COUNT(F90:I90)</f>
        <v>0</v>
      </c>
      <c r="K90" s="10">
        <f>SUM(F90:I90)-(MAX(F90:I90)+MIN(F90:I90))</f>
        <v>0</v>
      </c>
      <c r="L90" s="10">
        <f>(K90/(J90-2))</f>
        <v>0</v>
      </c>
      <c r="M90" s="11">
        <f>IF(J90&gt;0,SUM(F90:I90)/J90,0)</f>
        <v>0</v>
      </c>
      <c r="N90" s="12">
        <f>IF(J90=4,L90,M90)*2</f>
        <v>0</v>
      </c>
      <c r="O90" s="13"/>
      <c r="P90" s="13"/>
      <c r="Q90" s="13"/>
      <c r="R90" s="13"/>
      <c r="S90" s="14">
        <f>COUNT(O90:R90)</f>
        <v>0</v>
      </c>
      <c r="T90" s="14">
        <f>SUM(O90:R90)-(MAX(O90:R90)+MIN(O90:R90))</f>
        <v>0</v>
      </c>
      <c r="U90" s="14">
        <f>T90/(S90-2)</f>
        <v>0</v>
      </c>
      <c r="V90" s="14">
        <f>IF(S90&gt;0,SUM(O90:R90)/S90,0)</f>
        <v>0</v>
      </c>
      <c r="W90" s="15">
        <f>IF(S90=4,U90,V90)</f>
        <v>0</v>
      </c>
      <c r="X90" s="16"/>
      <c r="Y90" s="16"/>
      <c r="Z90" s="17">
        <f>SUM(N90+W90+X90-Y90)</f>
        <v>0</v>
      </c>
      <c r="AA90" s="26">
        <f>IF(Z90&gt;0,RANK(Z90,$Z$86:$Z$90,0),0)</f>
        <v>0</v>
      </c>
    </row>
    <row r="177" spans="2:5" ht="15.75" x14ac:dyDescent="0.25">
      <c r="B177" s="5"/>
      <c r="C177" s="6"/>
      <c r="D177" s="7"/>
      <c r="E177" s="7"/>
    </row>
    <row r="178" spans="2:5" x14ac:dyDescent="0.25">
      <c r="B178" s="2"/>
      <c r="C178" s="3"/>
      <c r="D178" s="4"/>
      <c r="E178" s="4"/>
    </row>
    <row r="179" spans="2:5" x14ac:dyDescent="0.25">
      <c r="B179" s="2"/>
      <c r="C179" s="3"/>
      <c r="D179" s="4"/>
      <c r="E179" s="4"/>
    </row>
    <row r="180" spans="2:5" x14ac:dyDescent="0.25">
      <c r="B180" s="2"/>
      <c r="C180" s="3"/>
      <c r="D180" s="4"/>
      <c r="E180" s="4"/>
    </row>
    <row r="181" spans="2:5" x14ac:dyDescent="0.25">
      <c r="B181" s="2"/>
      <c r="C181" s="3"/>
      <c r="D181" s="4"/>
      <c r="E181" s="4"/>
    </row>
    <row r="182" spans="2:5" x14ac:dyDescent="0.25">
      <c r="B182" s="2"/>
      <c r="C182" s="3"/>
      <c r="D182" s="4"/>
      <c r="E182" s="4"/>
    </row>
    <row r="183" spans="2:5" x14ac:dyDescent="0.25">
      <c r="B183" s="2"/>
      <c r="C183" s="3"/>
      <c r="D183" s="4"/>
      <c r="E183" s="4"/>
    </row>
    <row r="184" spans="2:5" x14ac:dyDescent="0.25">
      <c r="B184" s="2"/>
      <c r="C184" s="3"/>
      <c r="D184" s="4"/>
      <c r="E184" s="4"/>
    </row>
    <row r="185" spans="2:5" x14ac:dyDescent="0.25">
      <c r="B185" s="2"/>
      <c r="C185" s="3"/>
      <c r="D185" s="4"/>
      <c r="E185" s="4"/>
    </row>
    <row r="186" spans="2:5" x14ac:dyDescent="0.25">
      <c r="B186" s="2"/>
      <c r="C186" s="3"/>
      <c r="D186" s="4"/>
      <c r="E186" s="4"/>
    </row>
    <row r="187" spans="2:5" x14ac:dyDescent="0.25">
      <c r="B187" s="2"/>
      <c r="C187" s="3"/>
      <c r="D187" s="4"/>
      <c r="E187" s="4"/>
    </row>
    <row r="188" spans="2:5" x14ac:dyDescent="0.25">
      <c r="B188" s="1"/>
      <c r="C188" s="1"/>
      <c r="D188" s="1"/>
      <c r="E188" s="1"/>
    </row>
    <row r="189" spans="2:5" ht="15.75" x14ac:dyDescent="0.25">
      <c r="B189" s="5"/>
      <c r="C189" s="6"/>
      <c r="D189" s="7"/>
      <c r="E189" s="7"/>
    </row>
    <row r="190" spans="2:5" x14ac:dyDescent="0.25">
      <c r="B190" s="2"/>
      <c r="C190" s="3"/>
      <c r="D190" s="4"/>
      <c r="E190" s="4"/>
    </row>
    <row r="191" spans="2:5" x14ac:dyDescent="0.25">
      <c r="B191" s="2"/>
      <c r="C191" s="3"/>
      <c r="D191" s="4"/>
      <c r="E191" s="4"/>
    </row>
    <row r="192" spans="2:5" x14ac:dyDescent="0.25">
      <c r="B192" s="2"/>
      <c r="C192" s="3"/>
      <c r="D192" s="4"/>
      <c r="E192" s="4"/>
    </row>
    <row r="193" spans="2:5" x14ac:dyDescent="0.25">
      <c r="B193" s="2"/>
      <c r="C193" s="3"/>
      <c r="D193" s="4"/>
      <c r="E193" s="4"/>
    </row>
    <row r="194" spans="2:5" x14ac:dyDescent="0.25">
      <c r="B194" s="2"/>
      <c r="C194" s="3"/>
      <c r="D194" s="4"/>
      <c r="E194" s="4"/>
    </row>
    <row r="195" spans="2:5" x14ac:dyDescent="0.25">
      <c r="B195" s="2"/>
      <c r="C195" s="3"/>
      <c r="D195" s="4"/>
      <c r="E195" s="4"/>
    </row>
    <row r="196" spans="2:5" x14ac:dyDescent="0.25">
      <c r="B196" s="2"/>
      <c r="C196" s="3"/>
      <c r="D196" s="4"/>
      <c r="E196" s="4"/>
    </row>
    <row r="197" spans="2:5" x14ac:dyDescent="0.25">
      <c r="B197" s="2"/>
      <c r="C197" s="3"/>
      <c r="D197" s="4"/>
      <c r="E197" s="4"/>
    </row>
    <row r="198" spans="2:5" x14ac:dyDescent="0.25">
      <c r="B198" s="2"/>
      <c r="C198" s="3"/>
      <c r="D198" s="4"/>
      <c r="E198" s="4"/>
    </row>
    <row r="199" spans="2:5" x14ac:dyDescent="0.25">
      <c r="B199" s="2"/>
      <c r="C199" s="3"/>
      <c r="D199" s="4"/>
      <c r="E199" s="4"/>
    </row>
    <row r="200" spans="2:5" x14ac:dyDescent="0.25">
      <c r="B200" s="1"/>
      <c r="C200" s="1"/>
      <c r="D200" s="1"/>
      <c r="E200" s="1"/>
    </row>
    <row r="201" spans="2:5" ht="15.75" x14ac:dyDescent="0.25">
      <c r="B201" s="5"/>
      <c r="C201" s="6"/>
      <c r="D201" s="7"/>
      <c r="E201" s="7"/>
    </row>
    <row r="202" spans="2:5" x14ac:dyDescent="0.25">
      <c r="B202" s="2"/>
      <c r="C202" s="3"/>
      <c r="D202" s="4"/>
      <c r="E202" s="4"/>
    </row>
    <row r="203" spans="2:5" x14ac:dyDescent="0.25">
      <c r="B203" s="2"/>
      <c r="C203" s="3"/>
      <c r="D203" s="4"/>
      <c r="E203" s="4"/>
    </row>
    <row r="204" spans="2:5" x14ac:dyDescent="0.25">
      <c r="B204" s="2"/>
      <c r="C204" s="3"/>
      <c r="D204" s="4"/>
      <c r="E204" s="4"/>
    </row>
    <row r="205" spans="2:5" x14ac:dyDescent="0.25">
      <c r="B205" s="2"/>
      <c r="C205" s="3"/>
      <c r="D205" s="4"/>
      <c r="E205" s="4"/>
    </row>
    <row r="206" spans="2:5" x14ac:dyDescent="0.25">
      <c r="B206" s="2"/>
      <c r="C206" s="3"/>
      <c r="D206" s="4"/>
      <c r="E206" s="4"/>
    </row>
    <row r="207" spans="2:5" x14ac:dyDescent="0.25">
      <c r="B207" s="2"/>
      <c r="C207" s="3"/>
      <c r="D207" s="4"/>
      <c r="E207" s="4"/>
    </row>
    <row r="208" spans="2:5" x14ac:dyDescent="0.25">
      <c r="B208" s="2"/>
      <c r="C208" s="3"/>
      <c r="D208" s="4"/>
      <c r="E208" s="4"/>
    </row>
    <row r="209" spans="2:5" x14ac:dyDescent="0.25">
      <c r="B209" s="2"/>
      <c r="C209" s="3"/>
      <c r="D209" s="4"/>
      <c r="E209" s="4"/>
    </row>
    <row r="210" spans="2:5" x14ac:dyDescent="0.25">
      <c r="B210" s="2"/>
      <c r="C210" s="3"/>
      <c r="D210" s="4"/>
      <c r="E210" s="4"/>
    </row>
    <row r="211" spans="2:5" x14ac:dyDescent="0.25">
      <c r="B211" s="2"/>
      <c r="C211" s="3"/>
      <c r="D211" s="4"/>
      <c r="E211" s="4"/>
    </row>
    <row r="212" spans="2:5" x14ac:dyDescent="0.25">
      <c r="B212" s="1"/>
      <c r="C212" s="1"/>
      <c r="D212" s="1"/>
      <c r="E212" s="1"/>
    </row>
    <row r="213" spans="2:5" ht="15.75" x14ac:dyDescent="0.25">
      <c r="B213" s="5"/>
      <c r="C213" s="6"/>
      <c r="D213" s="7"/>
      <c r="E213" s="7"/>
    </row>
    <row r="214" spans="2:5" x14ac:dyDescent="0.25">
      <c r="B214" s="2"/>
      <c r="C214" s="3"/>
      <c r="D214" s="4"/>
      <c r="E214" s="4"/>
    </row>
    <row r="215" spans="2:5" x14ac:dyDescent="0.25">
      <c r="B215" s="2"/>
      <c r="C215" s="3"/>
      <c r="D215" s="4"/>
      <c r="E215" s="4"/>
    </row>
    <row r="216" spans="2:5" x14ac:dyDescent="0.25">
      <c r="B216" s="2"/>
      <c r="C216" s="3"/>
      <c r="D216" s="4"/>
      <c r="E216" s="4"/>
    </row>
    <row r="217" spans="2:5" x14ac:dyDescent="0.25">
      <c r="B217" s="2"/>
      <c r="C217" s="3"/>
      <c r="D217" s="4"/>
      <c r="E217" s="4"/>
    </row>
    <row r="218" spans="2:5" x14ac:dyDescent="0.25">
      <c r="B218" s="2"/>
      <c r="C218" s="3"/>
      <c r="D218" s="4"/>
      <c r="E218" s="4"/>
    </row>
    <row r="219" spans="2:5" x14ac:dyDescent="0.25">
      <c r="B219" s="2"/>
      <c r="C219" s="3"/>
      <c r="D219" s="4"/>
      <c r="E219" s="4"/>
    </row>
    <row r="220" spans="2:5" x14ac:dyDescent="0.25">
      <c r="B220" s="2"/>
      <c r="C220" s="3"/>
      <c r="D220" s="4"/>
      <c r="E220" s="4"/>
    </row>
    <row r="221" spans="2:5" x14ac:dyDescent="0.25">
      <c r="B221" s="2"/>
      <c r="C221" s="3"/>
      <c r="D221" s="4"/>
      <c r="E221" s="4"/>
    </row>
    <row r="222" spans="2:5" x14ac:dyDescent="0.25">
      <c r="B222" s="2"/>
      <c r="C222" s="3"/>
      <c r="D222" s="4"/>
      <c r="E222" s="4"/>
    </row>
    <row r="223" spans="2:5" x14ac:dyDescent="0.25">
      <c r="B223" s="2"/>
      <c r="C223" s="3"/>
      <c r="D223" s="4"/>
      <c r="E223" s="4"/>
    </row>
  </sheetData>
  <autoFilter ref="A1:AA90" xr:uid="{00000000-0009-0000-0000-000000000000}">
    <sortState ref="A2:AA90">
      <sortCondition ref="A1:A90"/>
    </sortState>
  </autoFilter>
  <sortState ref="B86:AA89">
    <sortCondition ref="AA86"/>
  </sortState>
  <conditionalFormatting sqref="AA1:AA90">
    <cfRule type="cellIs" dxfId="257" priority="607" operator="equal">
      <formula>3</formula>
    </cfRule>
    <cfRule type="cellIs" dxfId="256" priority="608" operator="equal">
      <formula>2</formula>
    </cfRule>
    <cfRule type="cellIs" dxfId="255" priority="609" operator="equal">
      <formula>1</formula>
    </cfRule>
  </conditionalFormatting>
  <conditionalFormatting sqref="L1 AA1 L9 AA9 L13 AA13 L16 AA16 L25 AA25 L28 AA28 L33 AA33 L42 AA42 L53 AA53 L55 AA55 L60 AA60 L67 AA67 L79 AA79 L82 AA82 L85 AA85">
    <cfRule type="cellIs" dxfId="254" priority="601" operator="equal">
      <formula>3</formula>
    </cfRule>
    <cfRule type="cellIs" dxfId="253" priority="602" operator="equal">
      <formula>2</formula>
    </cfRule>
    <cfRule type="cellIs" dxfId="252" priority="603" operator="equal">
      <formula>1</formula>
    </cfRule>
  </conditionalFormatting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35"/>
  <sheetViews>
    <sheetView zoomScale="80" zoomScaleNormal="80" workbookViewId="0">
      <selection activeCell="Z27" sqref="Z27"/>
    </sheetView>
  </sheetViews>
  <sheetFormatPr defaultColWidth="8.85546875" defaultRowHeight="15" x14ac:dyDescent="0.25"/>
  <cols>
    <col min="2" max="2" width="10.140625" customWidth="1"/>
    <col min="3" max="3" width="57.140625" bestFit="1" customWidth="1"/>
    <col min="4" max="4" width="18.42578125" bestFit="1" customWidth="1"/>
    <col min="5" max="5" width="3.85546875" customWidth="1"/>
    <col min="10" max="13" width="0" hidden="1" customWidth="1"/>
    <col min="14" max="14" width="6.85546875" customWidth="1"/>
    <col min="19" max="22" width="0" hidden="1" customWidth="1"/>
    <col min="23" max="23" width="6.85546875" customWidth="1"/>
    <col min="25" max="25" width="8.85546875" customWidth="1"/>
    <col min="26" max="26" width="9.42578125" style="25" customWidth="1"/>
    <col min="27" max="27" width="8.85546875" style="25"/>
  </cols>
  <sheetData>
    <row r="1" spans="1:28" s="30" customFormat="1" ht="18" customHeight="1" x14ac:dyDescent="0.25">
      <c r="A1" s="30" t="s">
        <v>232</v>
      </c>
      <c r="B1" s="27" t="s">
        <v>0</v>
      </c>
      <c r="C1" s="28" t="s">
        <v>1</v>
      </c>
      <c r="D1" s="29" t="s">
        <v>2</v>
      </c>
      <c r="E1" s="29" t="s">
        <v>225</v>
      </c>
      <c r="F1" s="18" t="s">
        <v>206</v>
      </c>
      <c r="G1" s="18" t="s">
        <v>207</v>
      </c>
      <c r="H1" s="18" t="s">
        <v>208</v>
      </c>
      <c r="I1" s="18" t="s">
        <v>209</v>
      </c>
      <c r="J1" s="19" t="s">
        <v>210</v>
      </c>
      <c r="K1" s="19" t="s">
        <v>211</v>
      </c>
      <c r="L1" s="20" t="s">
        <v>212</v>
      </c>
      <c r="M1" s="19" t="s">
        <v>213</v>
      </c>
      <c r="N1" s="21" t="s">
        <v>214</v>
      </c>
      <c r="O1" s="18" t="s">
        <v>215</v>
      </c>
      <c r="P1" s="18" t="s">
        <v>216</v>
      </c>
      <c r="Q1" s="18" t="s">
        <v>217</v>
      </c>
      <c r="R1" s="18" t="s">
        <v>218</v>
      </c>
      <c r="S1" s="22" t="s">
        <v>210</v>
      </c>
      <c r="T1" s="22" t="s">
        <v>219</v>
      </c>
      <c r="U1" s="22" t="s">
        <v>212</v>
      </c>
      <c r="V1" s="19" t="s">
        <v>213</v>
      </c>
      <c r="W1" s="21" t="s">
        <v>220</v>
      </c>
      <c r="X1" s="23" t="s">
        <v>221</v>
      </c>
      <c r="Y1" s="23" t="s">
        <v>222</v>
      </c>
      <c r="Z1" s="21" t="s">
        <v>229</v>
      </c>
      <c r="AA1" s="21" t="s">
        <v>223</v>
      </c>
      <c r="AB1" s="24" t="s">
        <v>224</v>
      </c>
    </row>
    <row r="2" spans="1:28" s="30" customFormat="1" ht="18" customHeight="1" x14ac:dyDescent="0.25">
      <c r="A2" s="30">
        <v>1</v>
      </c>
      <c r="B2" s="59">
        <v>73</v>
      </c>
      <c r="C2" s="61" t="s">
        <v>44</v>
      </c>
      <c r="D2" s="57" t="s">
        <v>31</v>
      </c>
      <c r="E2" s="57" t="s">
        <v>227</v>
      </c>
      <c r="F2" s="9">
        <v>8.3000000000000007</v>
      </c>
      <c r="G2" s="9">
        <v>8</v>
      </c>
      <c r="H2" s="9">
        <v>8</v>
      </c>
      <c r="I2" s="9"/>
      <c r="J2" s="10">
        <f t="shared" ref="J2:J21" si="0">COUNT(F2:I2)</f>
        <v>3</v>
      </c>
      <c r="K2" s="10">
        <f t="shared" ref="K2:K21" si="1">SUM(F2:I2)-(MAX(F2:I2)+MIN(F2:I2))</f>
        <v>8</v>
      </c>
      <c r="L2" s="10">
        <f t="shared" ref="L2:L21" si="2">(K2/(J2-2))</f>
        <v>8</v>
      </c>
      <c r="M2" s="11">
        <f t="shared" ref="M2:M21" si="3">IF(J2&gt;0,SUM(F2:I2)/J2,0)</f>
        <v>8.1</v>
      </c>
      <c r="N2" s="12">
        <f t="shared" ref="N2:N21" si="4">IF(J2=4,L2,M2)*2</f>
        <v>16.2</v>
      </c>
      <c r="O2" s="13">
        <v>7.8</v>
      </c>
      <c r="P2" s="13">
        <v>8.1</v>
      </c>
      <c r="Q2" s="13">
        <v>8</v>
      </c>
      <c r="R2" s="13">
        <v>7.6</v>
      </c>
      <c r="S2" s="14">
        <f t="shared" ref="S2:S21" si="5">COUNT(O2:R2)</f>
        <v>4</v>
      </c>
      <c r="T2" s="14">
        <f t="shared" ref="T2:T21" si="6">SUM(O2:R2)-(MAX(O2:R2)+MIN(O2:R2))</f>
        <v>15.8</v>
      </c>
      <c r="U2" s="14">
        <f t="shared" ref="U2:U21" si="7">T2/(S2-2)</f>
        <v>7.9</v>
      </c>
      <c r="V2" s="14">
        <f t="shared" ref="V2:V21" si="8">IF(S2&gt;0,SUM(O2:R2)/S2,0)</f>
        <v>7.875</v>
      </c>
      <c r="W2" s="15">
        <f t="shared" ref="W2:W21" si="9">IF(S2=4,U2,V2)</f>
        <v>7.9</v>
      </c>
      <c r="X2" s="66">
        <v>0.8</v>
      </c>
      <c r="Y2" s="66">
        <v>0.3</v>
      </c>
      <c r="Z2" s="17">
        <f t="shared" ref="Z2:Z21" si="10">SUM(N2+W2+X2-Y2)</f>
        <v>24.6</v>
      </c>
      <c r="AA2" s="79">
        <f>Z2+Z3</f>
        <v>49</v>
      </c>
      <c r="AB2" s="81">
        <f>IF(AA2&gt;0,RANK(AA2,$AA$2:$AA$21,0),0)</f>
        <v>5</v>
      </c>
    </row>
    <row r="3" spans="1:28" s="30" customFormat="1" ht="18" customHeight="1" thickBot="1" x14ac:dyDescent="0.3">
      <c r="A3" s="30">
        <v>2</v>
      </c>
      <c r="B3" s="60">
        <v>73</v>
      </c>
      <c r="C3" s="62" t="s">
        <v>44</v>
      </c>
      <c r="D3" s="58" t="s">
        <v>31</v>
      </c>
      <c r="E3" s="58" t="s">
        <v>228</v>
      </c>
      <c r="F3" s="32">
        <v>8.1999999999999993</v>
      </c>
      <c r="G3" s="32">
        <v>8</v>
      </c>
      <c r="H3" s="32">
        <v>7.8</v>
      </c>
      <c r="I3" s="32"/>
      <c r="J3" s="33">
        <f t="shared" si="0"/>
        <v>3</v>
      </c>
      <c r="K3" s="33">
        <f t="shared" si="1"/>
        <v>8</v>
      </c>
      <c r="L3" s="33">
        <f t="shared" si="2"/>
        <v>8</v>
      </c>
      <c r="M3" s="34">
        <f t="shared" si="3"/>
        <v>8</v>
      </c>
      <c r="N3" s="35">
        <f t="shared" si="4"/>
        <v>16</v>
      </c>
      <c r="O3" s="36">
        <v>7.3</v>
      </c>
      <c r="P3" s="36">
        <v>7.3</v>
      </c>
      <c r="Q3" s="36">
        <v>7.6</v>
      </c>
      <c r="R3" s="36">
        <v>7.3</v>
      </c>
      <c r="S3" s="37">
        <f t="shared" si="5"/>
        <v>4</v>
      </c>
      <c r="T3" s="37">
        <f t="shared" si="6"/>
        <v>14.600000000000001</v>
      </c>
      <c r="U3" s="37">
        <f t="shared" si="7"/>
        <v>7.3000000000000007</v>
      </c>
      <c r="V3" s="37">
        <f t="shared" si="8"/>
        <v>7.375</v>
      </c>
      <c r="W3" s="38">
        <f t="shared" si="9"/>
        <v>7.3000000000000007</v>
      </c>
      <c r="X3" s="39">
        <v>1.1000000000000001</v>
      </c>
      <c r="Y3" s="39"/>
      <c r="Z3" s="40">
        <f t="shared" si="10"/>
        <v>24.400000000000002</v>
      </c>
      <c r="AA3" s="80"/>
      <c r="AB3" s="82"/>
    </row>
    <row r="4" spans="1:28" s="30" customFormat="1" ht="18" customHeight="1" x14ac:dyDescent="0.25">
      <c r="A4" s="30">
        <v>3</v>
      </c>
      <c r="B4" s="59">
        <v>74</v>
      </c>
      <c r="C4" s="61" t="s">
        <v>45</v>
      </c>
      <c r="D4" s="57" t="s">
        <v>46</v>
      </c>
      <c r="E4" s="57" t="s">
        <v>227</v>
      </c>
      <c r="F4" s="9">
        <v>8.4</v>
      </c>
      <c r="G4" s="9">
        <v>8.6999999999999993</v>
      </c>
      <c r="H4" s="9">
        <v>8.1999999999999993</v>
      </c>
      <c r="I4" s="9"/>
      <c r="J4" s="10">
        <f t="shared" si="0"/>
        <v>3</v>
      </c>
      <c r="K4" s="10">
        <f t="shared" si="1"/>
        <v>8.4000000000000021</v>
      </c>
      <c r="L4" s="10">
        <f t="shared" si="2"/>
        <v>8.4000000000000021</v>
      </c>
      <c r="M4" s="11">
        <f t="shared" si="3"/>
        <v>8.4333333333333336</v>
      </c>
      <c r="N4" s="12">
        <f t="shared" si="4"/>
        <v>16.866666666666667</v>
      </c>
      <c r="O4" s="13">
        <v>8.3000000000000007</v>
      </c>
      <c r="P4" s="13" t="s">
        <v>230</v>
      </c>
      <c r="Q4" s="13" t="s">
        <v>231</v>
      </c>
      <c r="R4" s="13">
        <v>8.5</v>
      </c>
      <c r="S4" s="14">
        <f t="shared" si="5"/>
        <v>2</v>
      </c>
      <c r="T4" s="14">
        <f t="shared" si="6"/>
        <v>0</v>
      </c>
      <c r="U4" s="14" t="e">
        <f t="shared" si="7"/>
        <v>#DIV/0!</v>
      </c>
      <c r="V4" s="14">
        <f t="shared" si="8"/>
        <v>8.4</v>
      </c>
      <c r="W4" s="15">
        <f t="shared" si="9"/>
        <v>8.4</v>
      </c>
      <c r="X4" s="66">
        <v>0.7</v>
      </c>
      <c r="Y4" s="66"/>
      <c r="Z4" s="17">
        <f t="shared" si="10"/>
        <v>25.966666666666665</v>
      </c>
      <c r="AA4" s="79">
        <f t="shared" ref="AA4" si="11">Z4+Z5</f>
        <v>50.583333333333329</v>
      </c>
      <c r="AB4" s="81">
        <f t="shared" ref="AB4" si="12">IF(AA4&gt;0,RANK(AA4,$AA$2:$AA$21,0),0)</f>
        <v>3</v>
      </c>
    </row>
    <row r="5" spans="1:28" s="30" customFormat="1" ht="18" customHeight="1" thickBot="1" x14ac:dyDescent="0.3">
      <c r="A5" s="30">
        <v>4</v>
      </c>
      <c r="B5" s="60">
        <v>74</v>
      </c>
      <c r="C5" s="62" t="s">
        <v>45</v>
      </c>
      <c r="D5" s="58" t="s">
        <v>46</v>
      </c>
      <c r="E5" s="58" t="s">
        <v>228</v>
      </c>
      <c r="F5" s="32">
        <v>7.9</v>
      </c>
      <c r="G5" s="32">
        <v>8.1999999999999993</v>
      </c>
      <c r="H5" s="32">
        <v>8</v>
      </c>
      <c r="I5" s="32"/>
      <c r="J5" s="33">
        <f t="shared" si="0"/>
        <v>3</v>
      </c>
      <c r="K5" s="33">
        <f t="shared" si="1"/>
        <v>8</v>
      </c>
      <c r="L5" s="33">
        <f t="shared" si="2"/>
        <v>8</v>
      </c>
      <c r="M5" s="34">
        <f t="shared" si="3"/>
        <v>8.0333333333333332</v>
      </c>
      <c r="N5" s="35">
        <f t="shared" si="4"/>
        <v>16.066666666666666</v>
      </c>
      <c r="O5" s="36">
        <v>6.7</v>
      </c>
      <c r="P5" s="36">
        <v>7.8</v>
      </c>
      <c r="Q5" s="36">
        <v>7.9</v>
      </c>
      <c r="R5" s="36">
        <v>7.5</v>
      </c>
      <c r="S5" s="37">
        <f t="shared" si="5"/>
        <v>4</v>
      </c>
      <c r="T5" s="37">
        <f t="shared" si="6"/>
        <v>15.299999999999997</v>
      </c>
      <c r="U5" s="37">
        <f t="shared" si="7"/>
        <v>7.6499999999999986</v>
      </c>
      <c r="V5" s="37">
        <f t="shared" si="8"/>
        <v>7.4749999999999996</v>
      </c>
      <c r="W5" s="38">
        <f t="shared" si="9"/>
        <v>7.6499999999999986</v>
      </c>
      <c r="X5" s="39">
        <v>0.9</v>
      </c>
      <c r="Y5" s="39"/>
      <c r="Z5" s="40">
        <f t="shared" si="10"/>
        <v>24.616666666666664</v>
      </c>
      <c r="AA5" s="80"/>
      <c r="AB5" s="82"/>
    </row>
    <row r="6" spans="1:28" s="30" customFormat="1" ht="18" customHeight="1" x14ac:dyDescent="0.25">
      <c r="A6" s="30">
        <v>5</v>
      </c>
      <c r="B6" s="59">
        <v>75</v>
      </c>
      <c r="C6" s="61" t="s">
        <v>62</v>
      </c>
      <c r="D6" s="57" t="s">
        <v>55</v>
      </c>
      <c r="E6" s="57" t="s">
        <v>227</v>
      </c>
      <c r="F6" s="9">
        <v>8.5</v>
      </c>
      <c r="G6" s="9">
        <v>8.4</v>
      </c>
      <c r="H6" s="9">
        <v>8.4</v>
      </c>
      <c r="I6" s="9"/>
      <c r="J6" s="10">
        <f t="shared" si="0"/>
        <v>3</v>
      </c>
      <c r="K6" s="10">
        <f t="shared" si="1"/>
        <v>8.3999999999999986</v>
      </c>
      <c r="L6" s="10">
        <f t="shared" si="2"/>
        <v>8.3999999999999986</v>
      </c>
      <c r="M6" s="11">
        <f t="shared" si="3"/>
        <v>8.4333333333333318</v>
      </c>
      <c r="N6" s="12">
        <f t="shared" si="4"/>
        <v>16.866666666666664</v>
      </c>
      <c r="O6" s="13">
        <v>7.8</v>
      </c>
      <c r="P6" s="13">
        <v>8.1</v>
      </c>
      <c r="Q6" s="13">
        <v>8.3000000000000007</v>
      </c>
      <c r="R6" s="13">
        <v>8.1999999999999993</v>
      </c>
      <c r="S6" s="14">
        <f t="shared" si="5"/>
        <v>4</v>
      </c>
      <c r="T6" s="14">
        <f t="shared" si="6"/>
        <v>16.299999999999997</v>
      </c>
      <c r="U6" s="14">
        <f t="shared" si="7"/>
        <v>8.1499999999999986</v>
      </c>
      <c r="V6" s="14">
        <f t="shared" si="8"/>
        <v>8.1</v>
      </c>
      <c r="W6" s="15">
        <f t="shared" si="9"/>
        <v>8.1499999999999986</v>
      </c>
      <c r="X6" s="66">
        <v>1</v>
      </c>
      <c r="Y6" s="66">
        <v>0.6</v>
      </c>
      <c r="Z6" s="17">
        <f t="shared" si="10"/>
        <v>25.416666666666661</v>
      </c>
      <c r="AA6" s="79">
        <f t="shared" ref="AA6" si="13">Z6+Z7</f>
        <v>48.483333333333334</v>
      </c>
      <c r="AB6" s="81">
        <f t="shared" ref="AB6" si="14">IF(AA6&gt;0,RANK(AA6,$AA$2:$AA$21,0),0)</f>
        <v>7</v>
      </c>
    </row>
    <row r="7" spans="1:28" s="30" customFormat="1" ht="18" customHeight="1" thickBot="1" x14ac:dyDescent="0.3">
      <c r="A7" s="30">
        <v>6</v>
      </c>
      <c r="B7" s="60">
        <v>75</v>
      </c>
      <c r="C7" s="62" t="s">
        <v>62</v>
      </c>
      <c r="D7" s="58" t="s">
        <v>55</v>
      </c>
      <c r="E7" s="58" t="s">
        <v>228</v>
      </c>
      <c r="F7" s="32">
        <v>7.2</v>
      </c>
      <c r="G7" s="32">
        <v>7.7</v>
      </c>
      <c r="H7" s="32">
        <v>7.7</v>
      </c>
      <c r="I7" s="32"/>
      <c r="J7" s="33">
        <f t="shared" si="0"/>
        <v>3</v>
      </c>
      <c r="K7" s="33">
        <f t="shared" si="1"/>
        <v>7.7000000000000011</v>
      </c>
      <c r="L7" s="33">
        <f t="shared" si="2"/>
        <v>7.7000000000000011</v>
      </c>
      <c r="M7" s="34">
        <f t="shared" si="3"/>
        <v>7.5333333333333341</v>
      </c>
      <c r="N7" s="35">
        <f t="shared" si="4"/>
        <v>15.066666666666668</v>
      </c>
      <c r="O7" s="36">
        <v>7.1</v>
      </c>
      <c r="P7" s="36">
        <v>6.9</v>
      </c>
      <c r="Q7" s="36">
        <v>7</v>
      </c>
      <c r="R7" s="36">
        <v>7</v>
      </c>
      <c r="S7" s="37">
        <f t="shared" si="5"/>
        <v>4</v>
      </c>
      <c r="T7" s="37">
        <f t="shared" si="6"/>
        <v>14</v>
      </c>
      <c r="U7" s="37">
        <f t="shared" si="7"/>
        <v>7</v>
      </c>
      <c r="V7" s="37">
        <f t="shared" si="8"/>
        <v>7</v>
      </c>
      <c r="W7" s="38">
        <f t="shared" si="9"/>
        <v>7</v>
      </c>
      <c r="X7" s="39">
        <v>1</v>
      </c>
      <c r="Y7" s="39"/>
      <c r="Z7" s="40">
        <f t="shared" si="10"/>
        <v>23.06666666666667</v>
      </c>
      <c r="AA7" s="80"/>
      <c r="AB7" s="82"/>
    </row>
    <row r="8" spans="1:28" s="30" customFormat="1" ht="18" customHeight="1" x14ac:dyDescent="0.25">
      <c r="A8" s="30">
        <v>7</v>
      </c>
      <c r="B8" s="59">
        <v>76</v>
      </c>
      <c r="C8" s="61" t="s">
        <v>70</v>
      </c>
      <c r="D8" s="57" t="s">
        <v>69</v>
      </c>
      <c r="E8" s="57" t="s">
        <v>227</v>
      </c>
      <c r="F8" s="9">
        <v>8.1</v>
      </c>
      <c r="G8" s="9">
        <v>8</v>
      </c>
      <c r="H8" s="9">
        <v>7.9</v>
      </c>
      <c r="I8" s="9"/>
      <c r="J8" s="10">
        <f t="shared" si="0"/>
        <v>3</v>
      </c>
      <c r="K8" s="10">
        <f t="shared" si="1"/>
        <v>8</v>
      </c>
      <c r="L8" s="10">
        <f t="shared" si="2"/>
        <v>8</v>
      </c>
      <c r="M8" s="11">
        <f t="shared" si="3"/>
        <v>8</v>
      </c>
      <c r="N8" s="12">
        <f t="shared" si="4"/>
        <v>16</v>
      </c>
      <c r="O8" s="13">
        <v>8.1999999999999993</v>
      </c>
      <c r="P8" s="13">
        <v>8.3000000000000007</v>
      </c>
      <c r="Q8" s="13">
        <v>8</v>
      </c>
      <c r="R8" s="13">
        <v>7.9</v>
      </c>
      <c r="S8" s="14">
        <f t="shared" si="5"/>
        <v>4</v>
      </c>
      <c r="T8" s="14">
        <f t="shared" si="6"/>
        <v>16.199999999999996</v>
      </c>
      <c r="U8" s="14">
        <f t="shared" si="7"/>
        <v>8.0999999999999979</v>
      </c>
      <c r="V8" s="14">
        <f t="shared" si="8"/>
        <v>8.1</v>
      </c>
      <c r="W8" s="15">
        <f t="shared" si="9"/>
        <v>8.0999999999999979</v>
      </c>
      <c r="X8" s="66">
        <v>1</v>
      </c>
      <c r="Y8" s="66">
        <v>0.6</v>
      </c>
      <c r="Z8" s="17">
        <f t="shared" si="10"/>
        <v>24.499999999999996</v>
      </c>
      <c r="AA8" s="79">
        <f t="shared" ref="AA8" si="15">Z8+Z9</f>
        <v>48.683333333333337</v>
      </c>
      <c r="AB8" s="81">
        <f t="shared" ref="AB8" si="16">IF(AA8&gt;0,RANK(AA8,$AA$2:$AA$21,0),0)</f>
        <v>6</v>
      </c>
    </row>
    <row r="9" spans="1:28" s="30" customFormat="1" ht="18" customHeight="1" thickBot="1" x14ac:dyDescent="0.3">
      <c r="A9" s="30">
        <v>8</v>
      </c>
      <c r="B9" s="60">
        <v>76</v>
      </c>
      <c r="C9" s="62" t="s">
        <v>70</v>
      </c>
      <c r="D9" s="58" t="s">
        <v>69</v>
      </c>
      <c r="E9" s="58" t="s">
        <v>228</v>
      </c>
      <c r="F9" s="32">
        <v>7.8</v>
      </c>
      <c r="G9" s="32">
        <v>7.7</v>
      </c>
      <c r="H9" s="32">
        <v>7.8</v>
      </c>
      <c r="I9" s="32"/>
      <c r="J9" s="33">
        <f t="shared" si="0"/>
        <v>3</v>
      </c>
      <c r="K9" s="33">
        <f t="shared" si="1"/>
        <v>7.8000000000000007</v>
      </c>
      <c r="L9" s="33">
        <f t="shared" si="2"/>
        <v>7.8000000000000007</v>
      </c>
      <c r="M9" s="34">
        <f t="shared" si="3"/>
        <v>7.7666666666666666</v>
      </c>
      <c r="N9" s="35">
        <f t="shared" si="4"/>
        <v>15.533333333333333</v>
      </c>
      <c r="O9" s="36">
        <v>7.5</v>
      </c>
      <c r="P9" s="36">
        <v>7.8</v>
      </c>
      <c r="Q9" s="36">
        <v>7.3</v>
      </c>
      <c r="R9" s="36">
        <v>7.6</v>
      </c>
      <c r="S9" s="37">
        <f t="shared" si="5"/>
        <v>4</v>
      </c>
      <c r="T9" s="37">
        <f t="shared" si="6"/>
        <v>15.100000000000003</v>
      </c>
      <c r="U9" s="37">
        <f t="shared" si="7"/>
        <v>7.5500000000000016</v>
      </c>
      <c r="V9" s="37">
        <f t="shared" si="8"/>
        <v>7.5500000000000007</v>
      </c>
      <c r="W9" s="38">
        <f t="shared" si="9"/>
        <v>7.5500000000000016</v>
      </c>
      <c r="X9" s="39">
        <v>1.1000000000000001</v>
      </c>
      <c r="Y9" s="39"/>
      <c r="Z9" s="40">
        <f t="shared" si="10"/>
        <v>24.183333333333337</v>
      </c>
      <c r="AA9" s="80"/>
      <c r="AB9" s="82"/>
    </row>
    <row r="10" spans="1:28" s="30" customFormat="1" ht="18" customHeight="1" x14ac:dyDescent="0.25">
      <c r="A10" s="30">
        <v>9</v>
      </c>
      <c r="B10" s="59">
        <v>77</v>
      </c>
      <c r="C10" s="61" t="s">
        <v>99</v>
      </c>
      <c r="D10" s="57" t="s">
        <v>75</v>
      </c>
      <c r="E10" s="57" t="s">
        <v>227</v>
      </c>
      <c r="F10" s="9">
        <v>8</v>
      </c>
      <c r="G10" s="9">
        <v>8</v>
      </c>
      <c r="H10" s="9">
        <v>8.1999999999999993</v>
      </c>
      <c r="I10" s="9"/>
      <c r="J10" s="10">
        <f t="shared" si="0"/>
        <v>3</v>
      </c>
      <c r="K10" s="10">
        <f t="shared" si="1"/>
        <v>8</v>
      </c>
      <c r="L10" s="10">
        <f t="shared" si="2"/>
        <v>8</v>
      </c>
      <c r="M10" s="11">
        <f t="shared" si="3"/>
        <v>8.0666666666666664</v>
      </c>
      <c r="N10" s="12">
        <f t="shared" si="4"/>
        <v>16.133333333333333</v>
      </c>
      <c r="O10" s="13">
        <v>7.9</v>
      </c>
      <c r="P10" s="13">
        <v>8</v>
      </c>
      <c r="Q10" s="13">
        <v>7.7</v>
      </c>
      <c r="R10" s="13">
        <v>8.5</v>
      </c>
      <c r="S10" s="14">
        <f t="shared" si="5"/>
        <v>4</v>
      </c>
      <c r="T10" s="14">
        <f t="shared" si="6"/>
        <v>15.900000000000002</v>
      </c>
      <c r="U10" s="14">
        <f t="shared" si="7"/>
        <v>7.9500000000000011</v>
      </c>
      <c r="V10" s="14">
        <f t="shared" si="8"/>
        <v>8.0250000000000004</v>
      </c>
      <c r="W10" s="15">
        <f t="shared" si="9"/>
        <v>7.9500000000000011</v>
      </c>
      <c r="X10" s="66">
        <v>0.8</v>
      </c>
      <c r="Y10" s="66"/>
      <c r="Z10" s="17">
        <f t="shared" si="10"/>
        <v>24.883333333333336</v>
      </c>
      <c r="AA10" s="79">
        <f t="shared" ref="AA10" si="17">Z10+Z11</f>
        <v>47.550000000000004</v>
      </c>
      <c r="AB10" s="81">
        <f t="shared" ref="AB10" si="18">IF(AA10&gt;0,RANK(AA10,$AA$2:$AA$21,0),0)</f>
        <v>8</v>
      </c>
    </row>
    <row r="11" spans="1:28" s="30" customFormat="1" ht="18" customHeight="1" thickBot="1" x14ac:dyDescent="0.3">
      <c r="A11" s="30">
        <v>10</v>
      </c>
      <c r="B11" s="60">
        <v>77</v>
      </c>
      <c r="C11" s="62" t="s">
        <v>99</v>
      </c>
      <c r="D11" s="58" t="s">
        <v>75</v>
      </c>
      <c r="E11" s="58" t="s">
        <v>228</v>
      </c>
      <c r="F11" s="32">
        <v>7.5</v>
      </c>
      <c r="G11" s="32">
        <v>7.5</v>
      </c>
      <c r="H11" s="32">
        <v>7.3</v>
      </c>
      <c r="I11" s="32"/>
      <c r="J11" s="33">
        <f t="shared" si="0"/>
        <v>3</v>
      </c>
      <c r="K11" s="33">
        <f t="shared" si="1"/>
        <v>7.5</v>
      </c>
      <c r="L11" s="33">
        <f t="shared" si="2"/>
        <v>7.5</v>
      </c>
      <c r="M11" s="34">
        <f t="shared" si="3"/>
        <v>7.4333333333333336</v>
      </c>
      <c r="N11" s="35">
        <f t="shared" si="4"/>
        <v>14.866666666666667</v>
      </c>
      <c r="O11" s="36">
        <v>6.8</v>
      </c>
      <c r="P11" s="36">
        <v>7</v>
      </c>
      <c r="Q11" s="36">
        <v>7</v>
      </c>
      <c r="R11" s="36">
        <v>7.5</v>
      </c>
      <c r="S11" s="37">
        <f t="shared" si="5"/>
        <v>4</v>
      </c>
      <c r="T11" s="37">
        <f t="shared" si="6"/>
        <v>14</v>
      </c>
      <c r="U11" s="37">
        <f t="shared" si="7"/>
        <v>7</v>
      </c>
      <c r="V11" s="37">
        <f t="shared" si="8"/>
        <v>7.0750000000000002</v>
      </c>
      <c r="W11" s="38">
        <f t="shared" si="9"/>
        <v>7</v>
      </c>
      <c r="X11" s="39">
        <v>0.8</v>
      </c>
      <c r="Y11" s="39"/>
      <c r="Z11" s="40">
        <f t="shared" si="10"/>
        <v>22.666666666666668</v>
      </c>
      <c r="AA11" s="80"/>
      <c r="AB11" s="82"/>
    </row>
    <row r="12" spans="1:28" s="30" customFormat="1" ht="18" customHeight="1" x14ac:dyDescent="0.25">
      <c r="A12" s="30">
        <v>11</v>
      </c>
      <c r="B12" s="59">
        <v>78</v>
      </c>
      <c r="C12" s="61" t="s">
        <v>115</v>
      </c>
      <c r="D12" s="57" t="s">
        <v>114</v>
      </c>
      <c r="E12" s="57" t="s">
        <v>227</v>
      </c>
      <c r="F12" s="9">
        <v>7.8</v>
      </c>
      <c r="G12" s="9">
        <v>7.7</v>
      </c>
      <c r="H12" s="9">
        <v>7.7</v>
      </c>
      <c r="I12" s="9"/>
      <c r="J12" s="10">
        <f t="shared" si="0"/>
        <v>3</v>
      </c>
      <c r="K12" s="10">
        <f t="shared" si="1"/>
        <v>7.6999999999999993</v>
      </c>
      <c r="L12" s="10">
        <f t="shared" si="2"/>
        <v>7.6999999999999993</v>
      </c>
      <c r="M12" s="11">
        <f t="shared" si="3"/>
        <v>7.7333333333333334</v>
      </c>
      <c r="N12" s="12">
        <f t="shared" si="4"/>
        <v>15.466666666666667</v>
      </c>
      <c r="O12" s="13">
        <v>8.3000000000000007</v>
      </c>
      <c r="P12" s="13">
        <v>7</v>
      </c>
      <c r="Q12" s="13">
        <v>8.1</v>
      </c>
      <c r="R12" s="13">
        <v>8.1999999999999993</v>
      </c>
      <c r="S12" s="14">
        <f t="shared" si="5"/>
        <v>4</v>
      </c>
      <c r="T12" s="14">
        <f t="shared" si="6"/>
        <v>16.299999999999997</v>
      </c>
      <c r="U12" s="14">
        <f t="shared" si="7"/>
        <v>8.1499999999999986</v>
      </c>
      <c r="V12" s="14">
        <f t="shared" si="8"/>
        <v>7.8999999999999995</v>
      </c>
      <c r="W12" s="15">
        <f t="shared" si="9"/>
        <v>8.1499999999999986</v>
      </c>
      <c r="X12" s="66">
        <v>1.1000000000000001</v>
      </c>
      <c r="Y12" s="66">
        <v>0.3</v>
      </c>
      <c r="Z12" s="17">
        <f t="shared" si="10"/>
        <v>24.416666666666668</v>
      </c>
      <c r="AA12" s="79">
        <f t="shared" ref="AA12" si="19">Z12+Z13</f>
        <v>50.849999999999994</v>
      </c>
      <c r="AB12" s="81">
        <f t="shared" ref="AB12" si="20">IF(AA12&gt;0,RANK(AA12,$AA$2:$AA$21,0),0)</f>
        <v>2</v>
      </c>
    </row>
    <row r="13" spans="1:28" s="30" customFormat="1" ht="18" customHeight="1" thickBot="1" x14ac:dyDescent="0.3">
      <c r="A13" s="30">
        <v>12</v>
      </c>
      <c r="B13" s="60">
        <v>78</v>
      </c>
      <c r="C13" s="62" t="s">
        <v>115</v>
      </c>
      <c r="D13" s="58" t="s">
        <v>114</v>
      </c>
      <c r="E13" s="58" t="s">
        <v>228</v>
      </c>
      <c r="F13" s="32">
        <v>8.4</v>
      </c>
      <c r="G13" s="32">
        <v>8.6</v>
      </c>
      <c r="H13" s="32">
        <v>8.4</v>
      </c>
      <c r="I13" s="32"/>
      <c r="J13" s="33">
        <f t="shared" si="0"/>
        <v>3</v>
      </c>
      <c r="K13" s="33">
        <f t="shared" si="1"/>
        <v>8.3999999999999986</v>
      </c>
      <c r="L13" s="33">
        <f t="shared" si="2"/>
        <v>8.3999999999999986</v>
      </c>
      <c r="M13" s="34">
        <f t="shared" si="3"/>
        <v>8.4666666666666668</v>
      </c>
      <c r="N13" s="35">
        <f t="shared" si="4"/>
        <v>16.933333333333334</v>
      </c>
      <c r="O13" s="36">
        <v>8.1999999999999993</v>
      </c>
      <c r="P13" s="36">
        <v>9</v>
      </c>
      <c r="Q13" s="36">
        <v>8.6</v>
      </c>
      <c r="R13" s="36">
        <v>8.6</v>
      </c>
      <c r="S13" s="37">
        <f t="shared" si="5"/>
        <v>4</v>
      </c>
      <c r="T13" s="37">
        <f t="shared" si="6"/>
        <v>17.2</v>
      </c>
      <c r="U13" s="37">
        <f t="shared" si="7"/>
        <v>8.6</v>
      </c>
      <c r="V13" s="37">
        <f t="shared" si="8"/>
        <v>8.6</v>
      </c>
      <c r="W13" s="38">
        <f t="shared" si="9"/>
        <v>8.6</v>
      </c>
      <c r="X13" s="39">
        <v>0.9</v>
      </c>
      <c r="Y13" s="39"/>
      <c r="Z13" s="40">
        <f t="shared" si="10"/>
        <v>26.43333333333333</v>
      </c>
      <c r="AA13" s="80"/>
      <c r="AB13" s="82"/>
    </row>
    <row r="14" spans="1:28" s="30" customFormat="1" ht="18" customHeight="1" x14ac:dyDescent="0.25">
      <c r="A14" s="30">
        <v>13</v>
      </c>
      <c r="B14" s="59">
        <v>79</v>
      </c>
      <c r="C14" s="61" t="s">
        <v>140</v>
      </c>
      <c r="D14" s="57" t="s">
        <v>135</v>
      </c>
      <c r="E14" s="57" t="s">
        <v>227</v>
      </c>
      <c r="F14" s="9">
        <v>8.9</v>
      </c>
      <c r="G14" s="9">
        <v>8.9</v>
      </c>
      <c r="H14" s="9">
        <v>8.5</v>
      </c>
      <c r="I14" s="9"/>
      <c r="J14" s="10">
        <f t="shared" si="0"/>
        <v>3</v>
      </c>
      <c r="K14" s="10">
        <f t="shared" si="1"/>
        <v>8.9000000000000021</v>
      </c>
      <c r="L14" s="10">
        <f t="shared" si="2"/>
        <v>8.9000000000000021</v>
      </c>
      <c r="M14" s="11">
        <f t="shared" si="3"/>
        <v>8.7666666666666675</v>
      </c>
      <c r="N14" s="12">
        <f t="shared" si="4"/>
        <v>17.533333333333335</v>
      </c>
      <c r="O14" s="13">
        <v>8.3000000000000007</v>
      </c>
      <c r="P14" s="13">
        <v>8</v>
      </c>
      <c r="Q14" s="13">
        <v>8.1</v>
      </c>
      <c r="R14" s="13">
        <v>8.5</v>
      </c>
      <c r="S14" s="14">
        <f t="shared" si="5"/>
        <v>4</v>
      </c>
      <c r="T14" s="14">
        <f t="shared" si="6"/>
        <v>16.399999999999999</v>
      </c>
      <c r="U14" s="14">
        <f t="shared" si="7"/>
        <v>8.1999999999999993</v>
      </c>
      <c r="V14" s="14">
        <f t="shared" si="8"/>
        <v>8.2249999999999996</v>
      </c>
      <c r="W14" s="15">
        <f t="shared" si="9"/>
        <v>8.1999999999999993</v>
      </c>
      <c r="X14" s="66">
        <v>0.6</v>
      </c>
      <c r="Y14" s="66"/>
      <c r="Z14" s="17">
        <f t="shared" si="10"/>
        <v>26.333333333333336</v>
      </c>
      <c r="AA14" s="79">
        <f t="shared" ref="AA14" si="21">Z14+Z15</f>
        <v>49.666666666666664</v>
      </c>
      <c r="AB14" s="81">
        <f t="shared" ref="AB14" si="22">IF(AA14&gt;0,RANK(AA14,$AA$2:$AA$21,0),0)</f>
        <v>4</v>
      </c>
    </row>
    <row r="15" spans="1:28" s="30" customFormat="1" ht="18" customHeight="1" thickBot="1" x14ac:dyDescent="0.3">
      <c r="A15" s="30">
        <v>14</v>
      </c>
      <c r="B15" s="60">
        <v>79</v>
      </c>
      <c r="C15" s="59" t="s">
        <v>140</v>
      </c>
      <c r="D15" s="55" t="s">
        <v>135</v>
      </c>
      <c r="E15" s="57" t="s">
        <v>228</v>
      </c>
      <c r="F15" s="32">
        <v>7.9</v>
      </c>
      <c r="G15" s="32">
        <v>7.5</v>
      </c>
      <c r="H15" s="32">
        <v>7</v>
      </c>
      <c r="I15" s="32"/>
      <c r="J15" s="33">
        <f t="shared" si="0"/>
        <v>3</v>
      </c>
      <c r="K15" s="33">
        <f t="shared" si="1"/>
        <v>7.4999999999999982</v>
      </c>
      <c r="L15" s="33">
        <f t="shared" si="2"/>
        <v>7.4999999999999982</v>
      </c>
      <c r="M15" s="34">
        <f t="shared" si="3"/>
        <v>7.4666666666666659</v>
      </c>
      <c r="N15" s="35">
        <f t="shared" si="4"/>
        <v>14.933333333333332</v>
      </c>
      <c r="O15" s="36">
        <v>7.5</v>
      </c>
      <c r="P15" s="36">
        <v>7.8</v>
      </c>
      <c r="Q15" s="36">
        <v>7.1</v>
      </c>
      <c r="R15" s="36">
        <v>7.5</v>
      </c>
      <c r="S15" s="37">
        <f t="shared" si="5"/>
        <v>4</v>
      </c>
      <c r="T15" s="37">
        <f t="shared" si="6"/>
        <v>15</v>
      </c>
      <c r="U15" s="37">
        <f t="shared" si="7"/>
        <v>7.5</v>
      </c>
      <c r="V15" s="37">
        <f t="shared" si="8"/>
        <v>7.4749999999999996</v>
      </c>
      <c r="W15" s="38">
        <f t="shared" si="9"/>
        <v>7.5</v>
      </c>
      <c r="X15" s="39">
        <v>0.9</v>
      </c>
      <c r="Y15" s="39"/>
      <c r="Z15" s="40">
        <f t="shared" si="10"/>
        <v>23.333333333333329</v>
      </c>
      <c r="AA15" s="80"/>
      <c r="AB15" s="82"/>
    </row>
    <row r="16" spans="1:28" s="30" customFormat="1" ht="18" customHeight="1" thickBot="1" x14ac:dyDescent="0.3">
      <c r="A16" s="30">
        <v>15</v>
      </c>
      <c r="B16" s="59">
        <v>80</v>
      </c>
      <c r="C16" s="60" t="s">
        <v>141</v>
      </c>
      <c r="D16" s="56" t="s">
        <v>135</v>
      </c>
      <c r="E16" s="58" t="s">
        <v>227</v>
      </c>
      <c r="F16" s="9">
        <v>8.1999999999999993</v>
      </c>
      <c r="G16" s="9">
        <v>8.6999999999999993</v>
      </c>
      <c r="H16" s="9">
        <v>8.4</v>
      </c>
      <c r="I16" s="9"/>
      <c r="J16" s="10">
        <f t="shared" si="0"/>
        <v>3</v>
      </c>
      <c r="K16" s="10">
        <f t="shared" si="1"/>
        <v>8.3999999999999986</v>
      </c>
      <c r="L16" s="10">
        <f t="shared" si="2"/>
        <v>8.3999999999999986</v>
      </c>
      <c r="M16" s="11">
        <f t="shared" si="3"/>
        <v>8.4333333333333318</v>
      </c>
      <c r="N16" s="12">
        <f t="shared" si="4"/>
        <v>16.866666666666664</v>
      </c>
      <c r="O16" s="13">
        <v>8</v>
      </c>
      <c r="P16" s="13">
        <v>8.5</v>
      </c>
      <c r="Q16" s="13">
        <v>8.3000000000000007</v>
      </c>
      <c r="R16" s="13">
        <v>8</v>
      </c>
      <c r="S16" s="14">
        <f t="shared" si="5"/>
        <v>4</v>
      </c>
      <c r="T16" s="14">
        <f t="shared" si="6"/>
        <v>16.299999999999997</v>
      </c>
      <c r="U16" s="14">
        <f t="shared" si="7"/>
        <v>8.1499999999999986</v>
      </c>
      <c r="V16" s="14">
        <f t="shared" si="8"/>
        <v>8.1999999999999993</v>
      </c>
      <c r="W16" s="15">
        <f t="shared" si="9"/>
        <v>8.1499999999999986</v>
      </c>
      <c r="X16" s="66">
        <v>1</v>
      </c>
      <c r="Y16" s="66"/>
      <c r="Z16" s="17">
        <f t="shared" si="10"/>
        <v>26.016666666666662</v>
      </c>
      <c r="AA16" s="79">
        <f t="shared" ref="AA16" si="23">Z16+Z17</f>
        <v>51.716666666666661</v>
      </c>
      <c r="AB16" s="81">
        <f t="shared" ref="AB16" si="24">IF(AA16&gt;0,RANK(AA16,$AA$2:$AA$21,0),0)</f>
        <v>1</v>
      </c>
    </row>
    <row r="17" spans="1:28" s="30" customFormat="1" ht="18" customHeight="1" thickBot="1" x14ac:dyDescent="0.3">
      <c r="A17" s="30">
        <v>16</v>
      </c>
      <c r="B17" s="60">
        <v>80</v>
      </c>
      <c r="C17" s="62" t="s">
        <v>141</v>
      </c>
      <c r="D17" s="58" t="s">
        <v>135</v>
      </c>
      <c r="E17" s="58" t="s">
        <v>228</v>
      </c>
      <c r="F17" s="32">
        <v>8.1</v>
      </c>
      <c r="G17" s="32">
        <v>8.6</v>
      </c>
      <c r="H17" s="32">
        <v>8.5</v>
      </c>
      <c r="I17" s="32"/>
      <c r="J17" s="33">
        <f t="shared" si="0"/>
        <v>3</v>
      </c>
      <c r="K17" s="33">
        <f t="shared" si="1"/>
        <v>8.5</v>
      </c>
      <c r="L17" s="33">
        <f t="shared" si="2"/>
        <v>8.5</v>
      </c>
      <c r="M17" s="34">
        <f t="shared" si="3"/>
        <v>8.4</v>
      </c>
      <c r="N17" s="35">
        <f t="shared" si="4"/>
        <v>16.8</v>
      </c>
      <c r="O17" s="36">
        <v>7.5</v>
      </c>
      <c r="P17" s="36">
        <v>8.8000000000000007</v>
      </c>
      <c r="Q17" s="36">
        <v>7.3</v>
      </c>
      <c r="R17" s="36">
        <v>7.9</v>
      </c>
      <c r="S17" s="37">
        <f t="shared" si="5"/>
        <v>4</v>
      </c>
      <c r="T17" s="37">
        <f t="shared" si="6"/>
        <v>15.399999999999999</v>
      </c>
      <c r="U17" s="37">
        <f t="shared" si="7"/>
        <v>7.6999999999999993</v>
      </c>
      <c r="V17" s="37">
        <f t="shared" si="8"/>
        <v>7.875</v>
      </c>
      <c r="W17" s="38">
        <f t="shared" si="9"/>
        <v>7.6999999999999993</v>
      </c>
      <c r="X17" s="39">
        <v>1.2</v>
      </c>
      <c r="Y17" s="39"/>
      <c r="Z17" s="40">
        <f t="shared" si="10"/>
        <v>25.7</v>
      </c>
      <c r="AA17" s="80"/>
      <c r="AB17" s="82"/>
    </row>
    <row r="18" spans="1:28" s="30" customFormat="1" ht="18" customHeight="1" x14ac:dyDescent="0.25">
      <c r="A18" s="30">
        <v>17</v>
      </c>
      <c r="B18" s="59">
        <v>81</v>
      </c>
      <c r="C18" s="61" t="s">
        <v>155</v>
      </c>
      <c r="D18" s="57" t="s">
        <v>156</v>
      </c>
      <c r="E18" s="57" t="s">
        <v>227</v>
      </c>
      <c r="F18" s="9">
        <v>7.8</v>
      </c>
      <c r="G18" s="9">
        <v>7.9</v>
      </c>
      <c r="H18" s="9">
        <v>8</v>
      </c>
      <c r="I18" s="9"/>
      <c r="J18" s="10">
        <f t="shared" si="0"/>
        <v>3</v>
      </c>
      <c r="K18" s="10">
        <f t="shared" si="1"/>
        <v>7.8999999999999986</v>
      </c>
      <c r="L18" s="10">
        <f t="shared" si="2"/>
        <v>7.8999999999999986</v>
      </c>
      <c r="M18" s="11">
        <f t="shared" si="3"/>
        <v>7.8999999999999995</v>
      </c>
      <c r="N18" s="12">
        <f t="shared" si="4"/>
        <v>15.799999999999999</v>
      </c>
      <c r="O18" s="13">
        <v>7.5</v>
      </c>
      <c r="P18" s="13">
        <v>7.9</v>
      </c>
      <c r="Q18" s="13">
        <v>7.2</v>
      </c>
      <c r="R18" s="13">
        <v>8</v>
      </c>
      <c r="S18" s="14">
        <f t="shared" si="5"/>
        <v>4</v>
      </c>
      <c r="T18" s="14">
        <f t="shared" si="6"/>
        <v>15.400000000000002</v>
      </c>
      <c r="U18" s="14">
        <f t="shared" si="7"/>
        <v>7.7000000000000011</v>
      </c>
      <c r="V18" s="14">
        <f t="shared" si="8"/>
        <v>7.65</v>
      </c>
      <c r="W18" s="15">
        <f t="shared" si="9"/>
        <v>7.7000000000000011</v>
      </c>
      <c r="X18" s="66">
        <v>0.8</v>
      </c>
      <c r="Y18" s="66"/>
      <c r="Z18" s="17">
        <f t="shared" si="10"/>
        <v>24.3</v>
      </c>
      <c r="AA18" s="79">
        <f t="shared" ref="AA18" si="25">Z18+Z19</f>
        <v>46.650000000000006</v>
      </c>
      <c r="AB18" s="81">
        <f t="shared" ref="AB18" si="26">IF(AA18&gt;0,RANK(AA18,$AA$2:$AA$21,0),0)</f>
        <v>9</v>
      </c>
    </row>
    <row r="19" spans="1:28" s="30" customFormat="1" ht="18" customHeight="1" thickBot="1" x14ac:dyDescent="0.3">
      <c r="A19" s="30">
        <v>18</v>
      </c>
      <c r="B19" s="60">
        <v>81</v>
      </c>
      <c r="C19" s="62" t="s">
        <v>155</v>
      </c>
      <c r="D19" s="58" t="s">
        <v>156</v>
      </c>
      <c r="E19" s="58" t="s">
        <v>228</v>
      </c>
      <c r="F19" s="32">
        <v>7.4</v>
      </c>
      <c r="G19" s="32">
        <v>7</v>
      </c>
      <c r="H19" s="32">
        <v>7.5</v>
      </c>
      <c r="I19" s="32"/>
      <c r="J19" s="33">
        <f t="shared" si="0"/>
        <v>3</v>
      </c>
      <c r="K19" s="33">
        <f t="shared" si="1"/>
        <v>7.3999999999999986</v>
      </c>
      <c r="L19" s="33">
        <f t="shared" si="2"/>
        <v>7.3999999999999986</v>
      </c>
      <c r="M19" s="34">
        <f t="shared" si="3"/>
        <v>7.3</v>
      </c>
      <c r="N19" s="35">
        <f t="shared" si="4"/>
        <v>14.6</v>
      </c>
      <c r="O19" s="36">
        <v>7</v>
      </c>
      <c r="P19" s="36">
        <v>6.8</v>
      </c>
      <c r="Q19" s="36">
        <v>6.9</v>
      </c>
      <c r="R19" s="36">
        <v>6.8</v>
      </c>
      <c r="S19" s="37">
        <f t="shared" si="5"/>
        <v>4</v>
      </c>
      <c r="T19" s="37">
        <f t="shared" si="6"/>
        <v>13.700000000000003</v>
      </c>
      <c r="U19" s="37">
        <f t="shared" si="7"/>
        <v>6.8500000000000014</v>
      </c>
      <c r="V19" s="37">
        <f t="shared" si="8"/>
        <v>6.8750000000000009</v>
      </c>
      <c r="W19" s="38">
        <f t="shared" si="9"/>
        <v>6.8500000000000014</v>
      </c>
      <c r="X19" s="39">
        <v>0.9</v>
      </c>
      <c r="Y19" s="39"/>
      <c r="Z19" s="40">
        <f t="shared" si="10"/>
        <v>22.35</v>
      </c>
      <c r="AA19" s="80"/>
      <c r="AB19" s="82"/>
    </row>
    <row r="20" spans="1:28" s="30" customFormat="1" ht="18" customHeight="1" x14ac:dyDescent="0.25">
      <c r="A20" s="30">
        <v>19</v>
      </c>
      <c r="B20" s="59">
        <v>82</v>
      </c>
      <c r="C20" s="61" t="s">
        <v>157</v>
      </c>
      <c r="D20" s="57" t="s">
        <v>156</v>
      </c>
      <c r="E20" s="57" t="s">
        <v>227</v>
      </c>
      <c r="F20" s="9"/>
      <c r="G20" s="9"/>
      <c r="H20" s="9"/>
      <c r="I20" s="9"/>
      <c r="J20" s="10">
        <f t="shared" si="0"/>
        <v>0</v>
      </c>
      <c r="K20" s="10">
        <f t="shared" si="1"/>
        <v>0</v>
      </c>
      <c r="L20" s="10">
        <f t="shared" si="2"/>
        <v>0</v>
      </c>
      <c r="M20" s="11">
        <f t="shared" si="3"/>
        <v>0</v>
      </c>
      <c r="N20" s="12">
        <f t="shared" si="4"/>
        <v>0</v>
      </c>
      <c r="O20" s="13"/>
      <c r="P20" s="13"/>
      <c r="Q20" s="13"/>
      <c r="R20" s="13"/>
      <c r="S20" s="14">
        <f t="shared" si="5"/>
        <v>0</v>
      </c>
      <c r="T20" s="14">
        <f t="shared" si="6"/>
        <v>0</v>
      </c>
      <c r="U20" s="14">
        <f t="shared" si="7"/>
        <v>0</v>
      </c>
      <c r="V20" s="14">
        <f t="shared" si="8"/>
        <v>0</v>
      </c>
      <c r="W20" s="15">
        <f t="shared" si="9"/>
        <v>0</v>
      </c>
      <c r="X20" s="66"/>
      <c r="Y20" s="66"/>
      <c r="Z20" s="17">
        <f t="shared" si="10"/>
        <v>0</v>
      </c>
      <c r="AA20" s="79">
        <f t="shared" ref="AA20" si="27">Z20+Z21</f>
        <v>0</v>
      </c>
      <c r="AB20" s="81">
        <f t="shared" ref="AB20" si="28">IF(AA20&gt;0,RANK(AA20,$AA$2:$AA$21,0),0)</f>
        <v>0</v>
      </c>
    </row>
    <row r="21" spans="1:28" s="30" customFormat="1" ht="18" customHeight="1" thickBot="1" x14ac:dyDescent="0.3">
      <c r="A21" s="30">
        <v>20</v>
      </c>
      <c r="B21" s="60">
        <v>82</v>
      </c>
      <c r="C21" s="62" t="s">
        <v>157</v>
      </c>
      <c r="D21" s="58" t="s">
        <v>156</v>
      </c>
      <c r="E21" s="58" t="s">
        <v>228</v>
      </c>
      <c r="F21" s="32"/>
      <c r="G21" s="32"/>
      <c r="H21" s="32"/>
      <c r="I21" s="32"/>
      <c r="J21" s="33">
        <f t="shared" si="0"/>
        <v>0</v>
      </c>
      <c r="K21" s="33">
        <f t="shared" si="1"/>
        <v>0</v>
      </c>
      <c r="L21" s="33">
        <f t="shared" si="2"/>
        <v>0</v>
      </c>
      <c r="M21" s="34">
        <f t="shared" si="3"/>
        <v>0</v>
      </c>
      <c r="N21" s="35">
        <f t="shared" si="4"/>
        <v>0</v>
      </c>
      <c r="O21" s="36"/>
      <c r="P21" s="36"/>
      <c r="Q21" s="36"/>
      <c r="R21" s="36"/>
      <c r="S21" s="37">
        <f t="shared" si="5"/>
        <v>0</v>
      </c>
      <c r="T21" s="37">
        <f t="shared" si="6"/>
        <v>0</v>
      </c>
      <c r="U21" s="37">
        <f t="shared" si="7"/>
        <v>0</v>
      </c>
      <c r="V21" s="37">
        <f t="shared" si="8"/>
        <v>0</v>
      </c>
      <c r="W21" s="38">
        <f t="shared" si="9"/>
        <v>0</v>
      </c>
      <c r="X21" s="39"/>
      <c r="Y21" s="39"/>
      <c r="Z21" s="40">
        <f t="shared" si="10"/>
        <v>0</v>
      </c>
      <c r="AA21" s="80"/>
      <c r="AB21" s="82"/>
    </row>
    <row r="22" spans="1:28" s="30" customFormat="1" ht="18" customHeight="1" x14ac:dyDescent="0.25">
      <c r="A22" s="30">
        <v>21</v>
      </c>
      <c r="B22" s="45" t="s">
        <v>0</v>
      </c>
      <c r="C22" s="43" t="s">
        <v>18</v>
      </c>
      <c r="D22" s="44" t="s">
        <v>2</v>
      </c>
      <c r="E22" s="29" t="s">
        <v>225</v>
      </c>
      <c r="F22" s="18" t="s">
        <v>206</v>
      </c>
      <c r="G22" s="18" t="s">
        <v>207</v>
      </c>
      <c r="H22" s="18" t="s">
        <v>208</v>
      </c>
      <c r="I22" s="18" t="s">
        <v>209</v>
      </c>
      <c r="J22" s="19" t="s">
        <v>210</v>
      </c>
      <c r="K22" s="19" t="s">
        <v>211</v>
      </c>
      <c r="L22" s="20" t="s">
        <v>212</v>
      </c>
      <c r="M22" s="19" t="s">
        <v>213</v>
      </c>
      <c r="N22" s="21" t="s">
        <v>214</v>
      </c>
      <c r="O22" s="18" t="s">
        <v>215</v>
      </c>
      <c r="P22" s="18" t="s">
        <v>216</v>
      </c>
      <c r="Q22" s="18" t="s">
        <v>217</v>
      </c>
      <c r="R22" s="18" t="s">
        <v>218</v>
      </c>
      <c r="S22" s="22" t="s">
        <v>210</v>
      </c>
      <c r="T22" s="22" t="s">
        <v>219</v>
      </c>
      <c r="U22" s="22" t="s">
        <v>212</v>
      </c>
      <c r="V22" s="19" t="s">
        <v>213</v>
      </c>
      <c r="W22" s="21" t="s">
        <v>220</v>
      </c>
      <c r="X22" s="23" t="s">
        <v>221</v>
      </c>
      <c r="Y22" s="23" t="s">
        <v>222</v>
      </c>
      <c r="Z22" s="21" t="s">
        <v>229</v>
      </c>
      <c r="AA22" s="21" t="s">
        <v>223</v>
      </c>
      <c r="AB22" s="24" t="s">
        <v>224</v>
      </c>
    </row>
    <row r="23" spans="1:28" s="30" customFormat="1" ht="18" customHeight="1" x14ac:dyDescent="0.25">
      <c r="A23" s="30">
        <v>22</v>
      </c>
      <c r="B23" s="73">
        <v>83</v>
      </c>
      <c r="C23" s="75" t="s">
        <v>73</v>
      </c>
      <c r="D23" s="65" t="s">
        <v>74</v>
      </c>
      <c r="E23" s="57" t="s">
        <v>227</v>
      </c>
      <c r="F23" s="9"/>
      <c r="G23" s="9"/>
      <c r="H23" s="9"/>
      <c r="I23" s="9"/>
      <c r="J23" s="10">
        <f>COUNT(F23:I23)</f>
        <v>0</v>
      </c>
      <c r="K23" s="10">
        <f>SUM(F23:I23)-(MAX(F23:I23)+MIN(F23:I23))</f>
        <v>0</v>
      </c>
      <c r="L23" s="10">
        <f>(K23/(J23-2))</f>
        <v>0</v>
      </c>
      <c r="M23" s="11">
        <f>IF(J23&gt;0,SUM(F23:I23)/J23,0)</f>
        <v>0</v>
      </c>
      <c r="N23" s="12">
        <f>IF(J23=4,L23,M23)*2</f>
        <v>0</v>
      </c>
      <c r="O23" s="13"/>
      <c r="P23" s="13"/>
      <c r="Q23" s="13"/>
      <c r="R23" s="13"/>
      <c r="S23" s="14">
        <f>COUNT(O23:R23)</f>
        <v>0</v>
      </c>
      <c r="T23" s="14">
        <f>SUM(O23:R23)-(MAX(O23:R23)+MIN(O23:R23))</f>
        <v>0</v>
      </c>
      <c r="U23" s="14">
        <f>T23/(S23-2)</f>
        <v>0</v>
      </c>
      <c r="V23" s="14">
        <f>IF(S23&gt;0,SUM(O23:R23)/S23,0)</f>
        <v>0</v>
      </c>
      <c r="W23" s="15">
        <f>IF(S23=4,U23,V23)</f>
        <v>0</v>
      </c>
      <c r="X23" s="66"/>
      <c r="Y23" s="66"/>
      <c r="Z23" s="17">
        <f>SUM(N23+W23+X23-Y23)</f>
        <v>0</v>
      </c>
      <c r="AA23" s="79">
        <f>Z23+Z24</f>
        <v>0</v>
      </c>
      <c r="AB23" s="81">
        <f>IF(AA23&gt;0,RANK(AA23,$AA$23:$AA$26,0),0)</f>
        <v>0</v>
      </c>
    </row>
    <row r="24" spans="1:28" s="30" customFormat="1" ht="18" customHeight="1" thickBot="1" x14ac:dyDescent="0.3">
      <c r="A24" s="30">
        <v>23</v>
      </c>
      <c r="B24" s="73">
        <v>83</v>
      </c>
      <c r="C24" s="75" t="s">
        <v>73</v>
      </c>
      <c r="D24" s="65" t="s">
        <v>74</v>
      </c>
      <c r="E24" s="58" t="s">
        <v>228</v>
      </c>
      <c r="F24" s="32"/>
      <c r="G24" s="32"/>
      <c r="H24" s="32"/>
      <c r="I24" s="32"/>
      <c r="J24" s="33">
        <f>COUNT(F24:I24)</f>
        <v>0</v>
      </c>
      <c r="K24" s="33">
        <f>SUM(F24:I24)-(MAX(F24:I24)+MIN(F24:I24))</f>
        <v>0</v>
      </c>
      <c r="L24" s="33">
        <f>(K24/(J24-2))</f>
        <v>0</v>
      </c>
      <c r="M24" s="34">
        <f>IF(J24&gt;0,SUM(F24:I24)/J24,0)</f>
        <v>0</v>
      </c>
      <c r="N24" s="35">
        <f>IF(J24=4,L24,M24)*2</f>
        <v>0</v>
      </c>
      <c r="O24" s="36"/>
      <c r="P24" s="36"/>
      <c r="Q24" s="36"/>
      <c r="R24" s="36"/>
      <c r="S24" s="37">
        <f>COUNT(O24:R24)</f>
        <v>0</v>
      </c>
      <c r="T24" s="37">
        <f>SUM(O24:R24)-(MAX(O24:R24)+MIN(O24:R24))</f>
        <v>0</v>
      </c>
      <c r="U24" s="37">
        <f>T24/(S24-2)</f>
        <v>0</v>
      </c>
      <c r="V24" s="37">
        <f>IF(S24&gt;0,SUM(O24:R24)/S24,0)</f>
        <v>0</v>
      </c>
      <c r="W24" s="38">
        <f>IF(S24=4,U24,V24)</f>
        <v>0</v>
      </c>
      <c r="X24" s="39"/>
      <c r="Y24" s="39"/>
      <c r="Z24" s="40">
        <f>SUM(N24+W24+X24-Y24)</f>
        <v>0</v>
      </c>
      <c r="AA24" s="80"/>
      <c r="AB24" s="82"/>
    </row>
    <row r="25" spans="1:28" s="30" customFormat="1" ht="18" customHeight="1" thickBot="1" x14ac:dyDescent="0.3">
      <c r="A25" s="30">
        <v>24</v>
      </c>
      <c r="B25" s="74">
        <v>84</v>
      </c>
      <c r="C25" s="76" t="s">
        <v>143</v>
      </c>
      <c r="D25" s="68" t="s">
        <v>144</v>
      </c>
      <c r="E25" s="57" t="s">
        <v>227</v>
      </c>
      <c r="F25" s="9">
        <v>9</v>
      </c>
      <c r="G25" s="9">
        <v>9</v>
      </c>
      <c r="H25" s="9">
        <v>8.5</v>
      </c>
      <c r="I25" s="9"/>
      <c r="J25" s="10">
        <f>COUNT(F25:I25)</f>
        <v>3</v>
      </c>
      <c r="K25" s="10">
        <f>SUM(F25:I25)-(MAX(F25:I25)+MIN(F25:I25))</f>
        <v>9</v>
      </c>
      <c r="L25" s="10">
        <f>(K25/(J25-2))</f>
        <v>9</v>
      </c>
      <c r="M25" s="11">
        <f>IF(J25&gt;0,SUM(F25:I25)/J25,0)</f>
        <v>8.8333333333333339</v>
      </c>
      <c r="N25" s="12">
        <f>IF(J25=4,L25,M25)*2</f>
        <v>17.666666666666668</v>
      </c>
      <c r="O25" s="13">
        <v>8.3000000000000007</v>
      </c>
      <c r="P25" s="13">
        <v>8.8000000000000007</v>
      </c>
      <c r="Q25" s="13">
        <v>8.6</v>
      </c>
      <c r="R25" s="13">
        <v>8.1999999999999993</v>
      </c>
      <c r="S25" s="14">
        <f>COUNT(O25:R25)</f>
        <v>4</v>
      </c>
      <c r="T25" s="14">
        <f>SUM(O25:R25)-(MAX(O25:R25)+MIN(O25:R25))</f>
        <v>16.900000000000006</v>
      </c>
      <c r="U25" s="14">
        <f>T25/(S25-2)</f>
        <v>8.4500000000000028</v>
      </c>
      <c r="V25" s="14">
        <f>IF(S25&gt;0,SUM(O25:R25)/S25,0)</f>
        <v>8.4750000000000014</v>
      </c>
      <c r="W25" s="15">
        <f>IF(S25=4,U25,V25)</f>
        <v>8.4500000000000028</v>
      </c>
      <c r="X25" s="66">
        <v>1</v>
      </c>
      <c r="Y25" s="66"/>
      <c r="Z25" s="17">
        <f>SUM(N25+W25+X25-Y25)</f>
        <v>27.116666666666671</v>
      </c>
      <c r="AA25" s="79">
        <f>Z25+Z26</f>
        <v>53.433333333333337</v>
      </c>
      <c r="AB25" s="81">
        <f>IF(AA25&gt;0,RANK(AA25,$AA$23:$AA$26,0),0)</f>
        <v>1</v>
      </c>
    </row>
    <row r="26" spans="1:28" s="30" customFormat="1" ht="18" customHeight="1" thickBot="1" x14ac:dyDescent="0.3">
      <c r="A26" s="30">
        <v>25</v>
      </c>
      <c r="B26" s="74">
        <v>84</v>
      </c>
      <c r="C26" s="76" t="s">
        <v>143</v>
      </c>
      <c r="D26" s="68" t="s">
        <v>144</v>
      </c>
      <c r="E26" s="58" t="s">
        <v>228</v>
      </c>
      <c r="F26" s="32">
        <v>8.6999999999999993</v>
      </c>
      <c r="G26" s="32">
        <v>8.6999999999999993</v>
      </c>
      <c r="H26" s="32">
        <v>8.1999999999999993</v>
      </c>
      <c r="I26" s="32"/>
      <c r="J26" s="33">
        <f>COUNT(F26:I26)</f>
        <v>3</v>
      </c>
      <c r="K26" s="33">
        <f>SUM(F26:I26)-(MAX(F26:I26)+MIN(F26:I26))</f>
        <v>8.6999999999999993</v>
      </c>
      <c r="L26" s="33">
        <f>(K26/(J26-2))</f>
        <v>8.6999999999999993</v>
      </c>
      <c r="M26" s="34">
        <f>IF(J26&gt;0,SUM(F26:I26)/J26,0)</f>
        <v>8.5333333333333332</v>
      </c>
      <c r="N26" s="35">
        <f>IF(J26=4,L26,M26)*2</f>
        <v>17.066666666666666</v>
      </c>
      <c r="O26" s="36">
        <v>8</v>
      </c>
      <c r="P26" s="36">
        <v>8.4</v>
      </c>
      <c r="Q26" s="36">
        <v>8.3000000000000007</v>
      </c>
      <c r="R26" s="36">
        <v>7.8</v>
      </c>
      <c r="S26" s="37">
        <f>COUNT(O26:R26)</f>
        <v>4</v>
      </c>
      <c r="T26" s="37">
        <f>SUM(O26:R26)-(MAX(O26:R26)+MIN(O26:R26))</f>
        <v>16.3</v>
      </c>
      <c r="U26" s="37">
        <f>T26/(S26-2)</f>
        <v>8.15</v>
      </c>
      <c r="V26" s="37">
        <f>IF(S26&gt;0,SUM(O26:R26)/S26,0)</f>
        <v>8.125</v>
      </c>
      <c r="W26" s="38">
        <f>IF(S26=4,U26,V26)</f>
        <v>8.15</v>
      </c>
      <c r="X26" s="39">
        <v>1.1000000000000001</v>
      </c>
      <c r="Y26" s="39"/>
      <c r="Z26" s="40">
        <f>SUM(N26+W26+X26-Y26)</f>
        <v>26.31666666666667</v>
      </c>
      <c r="AA26" s="80"/>
      <c r="AB26" s="82"/>
    </row>
    <row r="27" spans="1:28" s="30" customFormat="1" ht="18" customHeight="1" x14ac:dyDescent="0.25">
      <c r="A27" s="30">
        <v>26</v>
      </c>
      <c r="B27" s="27" t="s">
        <v>0</v>
      </c>
      <c r="C27" s="28" t="s">
        <v>19</v>
      </c>
      <c r="D27" s="29" t="s">
        <v>2</v>
      </c>
      <c r="E27" s="29" t="s">
        <v>225</v>
      </c>
      <c r="F27" s="18" t="s">
        <v>206</v>
      </c>
      <c r="G27" s="18" t="s">
        <v>207</v>
      </c>
      <c r="H27" s="18" t="s">
        <v>208</v>
      </c>
      <c r="I27" s="18" t="s">
        <v>209</v>
      </c>
      <c r="J27" s="19" t="s">
        <v>210</v>
      </c>
      <c r="K27" s="19" t="s">
        <v>211</v>
      </c>
      <c r="L27" s="20" t="s">
        <v>212</v>
      </c>
      <c r="M27" s="19" t="s">
        <v>213</v>
      </c>
      <c r="N27" s="21" t="s">
        <v>214</v>
      </c>
      <c r="O27" s="18" t="s">
        <v>215</v>
      </c>
      <c r="P27" s="18" t="s">
        <v>216</v>
      </c>
      <c r="Q27" s="18" t="s">
        <v>217</v>
      </c>
      <c r="R27" s="18" t="s">
        <v>218</v>
      </c>
      <c r="S27" s="22" t="s">
        <v>210</v>
      </c>
      <c r="T27" s="22" t="s">
        <v>219</v>
      </c>
      <c r="U27" s="22" t="s">
        <v>212</v>
      </c>
      <c r="V27" s="19" t="s">
        <v>213</v>
      </c>
      <c r="W27" s="21" t="s">
        <v>220</v>
      </c>
      <c r="X27" s="23" t="s">
        <v>221</v>
      </c>
      <c r="Y27" s="23" t="s">
        <v>222</v>
      </c>
      <c r="Z27" s="21" t="s">
        <v>229</v>
      </c>
      <c r="AA27" s="21" t="s">
        <v>223</v>
      </c>
      <c r="AB27" s="24" t="s">
        <v>224</v>
      </c>
    </row>
    <row r="28" spans="1:28" s="30" customFormat="1" ht="18" customHeight="1" x14ac:dyDescent="0.25">
      <c r="A28" s="30">
        <v>27</v>
      </c>
      <c r="B28" s="73">
        <v>85</v>
      </c>
      <c r="C28" s="75" t="s">
        <v>61</v>
      </c>
      <c r="D28" s="65" t="s">
        <v>55</v>
      </c>
      <c r="E28" s="57" t="s">
        <v>227</v>
      </c>
      <c r="F28" s="9">
        <v>8.5</v>
      </c>
      <c r="G28" s="9">
        <v>8.1</v>
      </c>
      <c r="H28" s="9">
        <v>8.4</v>
      </c>
      <c r="I28" s="9"/>
      <c r="J28" s="10">
        <f t="shared" ref="J28:J35" si="29">COUNT(F28:I28)</f>
        <v>3</v>
      </c>
      <c r="K28" s="10">
        <f t="shared" ref="K28:K35" si="30">SUM(F28:I28)-(MAX(F28:I28)+MIN(F28:I28))</f>
        <v>8.3999999999999986</v>
      </c>
      <c r="L28" s="10">
        <f t="shared" ref="L28:L35" si="31">(K28/(J28-2))</f>
        <v>8.3999999999999986</v>
      </c>
      <c r="M28" s="11">
        <f t="shared" ref="M28:M35" si="32">IF(J28&gt;0,SUM(F28:I28)/J28,0)</f>
        <v>8.3333333333333339</v>
      </c>
      <c r="N28" s="12">
        <f t="shared" ref="N28:N35" si="33">IF(J28=4,L28,M28)*2</f>
        <v>16.666666666666668</v>
      </c>
      <c r="O28" s="13">
        <v>7.7</v>
      </c>
      <c r="P28" s="13">
        <v>7.9</v>
      </c>
      <c r="Q28" s="13">
        <v>8.5</v>
      </c>
      <c r="R28" s="13">
        <v>7.5</v>
      </c>
      <c r="S28" s="14">
        <f t="shared" ref="S28:S35" si="34">COUNT(O28:R28)</f>
        <v>4</v>
      </c>
      <c r="T28" s="14">
        <f t="shared" ref="T28:T35" si="35">SUM(O28:R28)-(MAX(O28:R28)+MIN(O28:R28))</f>
        <v>15.600000000000001</v>
      </c>
      <c r="U28" s="14">
        <f t="shared" ref="U28:U35" si="36">T28/(S28-2)</f>
        <v>7.8000000000000007</v>
      </c>
      <c r="V28" s="14">
        <f t="shared" ref="V28:V35" si="37">IF(S28&gt;0,SUM(O28:R28)/S28,0)</f>
        <v>7.9</v>
      </c>
      <c r="W28" s="15">
        <f t="shared" ref="W28:W35" si="38">IF(S28=4,U28,V28)</f>
        <v>7.8000000000000007</v>
      </c>
      <c r="X28" s="66">
        <v>1.1000000000000001</v>
      </c>
      <c r="Y28" s="66"/>
      <c r="Z28" s="17">
        <f t="shared" ref="Z28:Z35" si="39">SUM(N28+W28+X28-Y28)</f>
        <v>25.56666666666667</v>
      </c>
      <c r="AA28" s="79">
        <f>Z28+Z29</f>
        <v>48.116666666666674</v>
      </c>
      <c r="AB28" s="81">
        <f>IF(AA28&gt;0,RANK(AA28,$AA$28:$AA$35,0),0)</f>
        <v>4</v>
      </c>
    </row>
    <row r="29" spans="1:28" s="30" customFormat="1" ht="18" customHeight="1" thickBot="1" x14ac:dyDescent="0.3">
      <c r="A29" s="30">
        <v>28</v>
      </c>
      <c r="B29" s="60">
        <v>85</v>
      </c>
      <c r="C29" s="62" t="s">
        <v>61</v>
      </c>
      <c r="D29" s="58" t="s">
        <v>55</v>
      </c>
      <c r="E29" s="58" t="s">
        <v>228</v>
      </c>
      <c r="F29" s="32">
        <v>7.1</v>
      </c>
      <c r="G29" s="32">
        <v>7.6</v>
      </c>
      <c r="H29" s="32">
        <v>7.2</v>
      </c>
      <c r="I29" s="32"/>
      <c r="J29" s="33">
        <f t="shared" si="29"/>
        <v>3</v>
      </c>
      <c r="K29" s="33">
        <f t="shared" si="30"/>
        <v>7.1999999999999993</v>
      </c>
      <c r="L29" s="33">
        <f t="shared" si="31"/>
        <v>7.1999999999999993</v>
      </c>
      <c r="M29" s="34">
        <f t="shared" si="32"/>
        <v>7.3</v>
      </c>
      <c r="N29" s="35">
        <f t="shared" si="33"/>
        <v>14.6</v>
      </c>
      <c r="O29" s="36">
        <v>7.2</v>
      </c>
      <c r="P29" s="36">
        <v>6.6</v>
      </c>
      <c r="Q29" s="36">
        <v>7.1</v>
      </c>
      <c r="R29" s="36">
        <v>7.2</v>
      </c>
      <c r="S29" s="37">
        <f t="shared" si="34"/>
        <v>4</v>
      </c>
      <c r="T29" s="37">
        <f t="shared" si="35"/>
        <v>14.299999999999997</v>
      </c>
      <c r="U29" s="37">
        <f t="shared" si="36"/>
        <v>7.1499999999999986</v>
      </c>
      <c r="V29" s="37">
        <f t="shared" si="37"/>
        <v>7.0249999999999995</v>
      </c>
      <c r="W29" s="38">
        <f t="shared" si="38"/>
        <v>7.1499999999999986</v>
      </c>
      <c r="X29" s="39">
        <v>0.8</v>
      </c>
      <c r="Y29" s="39"/>
      <c r="Z29" s="40">
        <f t="shared" si="39"/>
        <v>22.55</v>
      </c>
      <c r="AA29" s="80"/>
      <c r="AB29" s="82"/>
    </row>
    <row r="30" spans="1:28" s="30" customFormat="1" ht="18" customHeight="1" x14ac:dyDescent="0.25">
      <c r="A30" s="30">
        <v>29</v>
      </c>
      <c r="B30" s="73">
        <v>86</v>
      </c>
      <c r="C30" s="75" t="s">
        <v>100</v>
      </c>
      <c r="D30" s="65" t="s">
        <v>81</v>
      </c>
      <c r="E30" s="57" t="s">
        <v>227</v>
      </c>
      <c r="F30" s="9">
        <v>7.7</v>
      </c>
      <c r="G30" s="9">
        <v>8</v>
      </c>
      <c r="H30" s="9">
        <v>8.1</v>
      </c>
      <c r="I30" s="9"/>
      <c r="J30" s="10">
        <f t="shared" si="29"/>
        <v>3</v>
      </c>
      <c r="K30" s="10">
        <f t="shared" si="30"/>
        <v>7.9999999999999964</v>
      </c>
      <c r="L30" s="10">
        <f t="shared" si="31"/>
        <v>7.9999999999999964</v>
      </c>
      <c r="M30" s="11">
        <f t="shared" si="32"/>
        <v>7.9333333333333327</v>
      </c>
      <c r="N30" s="12">
        <f t="shared" si="33"/>
        <v>15.866666666666665</v>
      </c>
      <c r="O30" s="13">
        <v>8.1999999999999993</v>
      </c>
      <c r="P30" s="13">
        <v>7.8</v>
      </c>
      <c r="Q30" s="13">
        <v>7.6</v>
      </c>
      <c r="R30" s="13">
        <v>8.1</v>
      </c>
      <c r="S30" s="14">
        <f t="shared" si="34"/>
        <v>4</v>
      </c>
      <c r="T30" s="14">
        <f t="shared" si="35"/>
        <v>15.900000000000004</v>
      </c>
      <c r="U30" s="14">
        <f t="shared" si="36"/>
        <v>7.950000000000002</v>
      </c>
      <c r="V30" s="14">
        <f t="shared" si="37"/>
        <v>7.9250000000000007</v>
      </c>
      <c r="W30" s="15">
        <f t="shared" si="38"/>
        <v>7.950000000000002</v>
      </c>
      <c r="X30" s="66">
        <v>1.3</v>
      </c>
      <c r="Y30" s="66">
        <v>0.6</v>
      </c>
      <c r="Z30" s="17">
        <f t="shared" si="39"/>
        <v>24.516666666666666</v>
      </c>
      <c r="AA30" s="79">
        <f t="shared" ref="AA30" si="40">Z30+Z31</f>
        <v>49.416666666666671</v>
      </c>
      <c r="AB30" s="81">
        <f t="shared" ref="AB30" si="41">IF(AA30&gt;0,RANK(AA30,$AA$28:$AA$35,0),0)</f>
        <v>3</v>
      </c>
    </row>
    <row r="31" spans="1:28" s="30" customFormat="1" ht="18" customHeight="1" thickBot="1" x14ac:dyDescent="0.3">
      <c r="A31" s="30">
        <v>30</v>
      </c>
      <c r="B31" s="60">
        <v>86</v>
      </c>
      <c r="C31" s="62" t="s">
        <v>100</v>
      </c>
      <c r="D31" s="58" t="s">
        <v>81</v>
      </c>
      <c r="E31" s="58" t="s">
        <v>228</v>
      </c>
      <c r="F31" s="32">
        <v>8.3000000000000007</v>
      </c>
      <c r="G31" s="32">
        <v>8</v>
      </c>
      <c r="H31" s="32">
        <v>8</v>
      </c>
      <c r="I31" s="32"/>
      <c r="J31" s="33">
        <f t="shared" si="29"/>
        <v>3</v>
      </c>
      <c r="K31" s="33">
        <f t="shared" si="30"/>
        <v>8</v>
      </c>
      <c r="L31" s="33">
        <f t="shared" si="31"/>
        <v>8</v>
      </c>
      <c r="M31" s="34">
        <f t="shared" si="32"/>
        <v>8.1</v>
      </c>
      <c r="N31" s="35">
        <f t="shared" si="33"/>
        <v>16.2</v>
      </c>
      <c r="O31" s="36">
        <v>7.4</v>
      </c>
      <c r="P31" s="36">
        <v>8.1</v>
      </c>
      <c r="Q31" s="36">
        <v>7.1</v>
      </c>
      <c r="R31" s="36">
        <v>7.4</v>
      </c>
      <c r="S31" s="37">
        <f t="shared" si="34"/>
        <v>4</v>
      </c>
      <c r="T31" s="37">
        <f t="shared" si="35"/>
        <v>14.8</v>
      </c>
      <c r="U31" s="37">
        <f t="shared" si="36"/>
        <v>7.4</v>
      </c>
      <c r="V31" s="37">
        <f t="shared" si="37"/>
        <v>7.5</v>
      </c>
      <c r="W31" s="38">
        <f t="shared" si="38"/>
        <v>7.4</v>
      </c>
      <c r="X31" s="39">
        <v>1.3</v>
      </c>
      <c r="Y31" s="39"/>
      <c r="Z31" s="40">
        <f t="shared" si="39"/>
        <v>24.900000000000002</v>
      </c>
      <c r="AA31" s="80"/>
      <c r="AB31" s="82"/>
    </row>
    <row r="32" spans="1:28" s="30" customFormat="1" ht="18" customHeight="1" x14ac:dyDescent="0.25">
      <c r="A32" s="30">
        <v>31</v>
      </c>
      <c r="B32" s="73">
        <v>87</v>
      </c>
      <c r="C32" s="75" t="s">
        <v>139</v>
      </c>
      <c r="D32" s="65" t="s">
        <v>135</v>
      </c>
      <c r="E32" s="57" t="s">
        <v>227</v>
      </c>
      <c r="F32" s="9">
        <v>8.6999999999999993</v>
      </c>
      <c r="G32" s="9">
        <v>8.6</v>
      </c>
      <c r="H32" s="9">
        <v>8.9</v>
      </c>
      <c r="I32" s="9"/>
      <c r="J32" s="10">
        <f t="shared" si="29"/>
        <v>3</v>
      </c>
      <c r="K32" s="10">
        <f t="shared" si="30"/>
        <v>8.6999999999999957</v>
      </c>
      <c r="L32" s="10">
        <f t="shared" si="31"/>
        <v>8.6999999999999957</v>
      </c>
      <c r="M32" s="11">
        <f t="shared" si="32"/>
        <v>8.7333333333333325</v>
      </c>
      <c r="N32" s="12">
        <f t="shared" si="33"/>
        <v>17.466666666666665</v>
      </c>
      <c r="O32" s="13">
        <v>8.6999999999999993</v>
      </c>
      <c r="P32" s="13">
        <v>8.4</v>
      </c>
      <c r="Q32" s="13">
        <v>8.3000000000000007</v>
      </c>
      <c r="R32" s="13">
        <v>8.3000000000000007</v>
      </c>
      <c r="S32" s="14">
        <f t="shared" si="34"/>
        <v>4</v>
      </c>
      <c r="T32" s="14">
        <f t="shared" si="35"/>
        <v>16.700000000000003</v>
      </c>
      <c r="U32" s="14">
        <f t="shared" si="36"/>
        <v>8.3500000000000014</v>
      </c>
      <c r="V32" s="14">
        <f t="shared" si="37"/>
        <v>8.4250000000000007</v>
      </c>
      <c r="W32" s="15">
        <f t="shared" si="38"/>
        <v>8.3500000000000014</v>
      </c>
      <c r="X32" s="66">
        <v>1.4</v>
      </c>
      <c r="Y32" s="66"/>
      <c r="Z32" s="17">
        <f t="shared" si="39"/>
        <v>27.216666666666665</v>
      </c>
      <c r="AA32" s="79">
        <f t="shared" ref="AA32" si="42">Z32+Z33</f>
        <v>52.816666666666663</v>
      </c>
      <c r="AB32" s="81">
        <f>IF(AA32&gt;0,RANK(AA32,$AA$28:$AA$35,0),0)</f>
        <v>1</v>
      </c>
    </row>
    <row r="33" spans="1:28" s="30" customFormat="1" ht="18" customHeight="1" thickBot="1" x14ac:dyDescent="0.3">
      <c r="A33" s="30">
        <v>32</v>
      </c>
      <c r="B33" s="60">
        <v>87</v>
      </c>
      <c r="C33" s="62" t="s">
        <v>139</v>
      </c>
      <c r="D33" s="58" t="s">
        <v>135</v>
      </c>
      <c r="E33" s="58" t="s">
        <v>228</v>
      </c>
      <c r="F33" s="32">
        <v>8.4</v>
      </c>
      <c r="G33" s="32">
        <v>8.1</v>
      </c>
      <c r="H33" s="32">
        <v>8.4</v>
      </c>
      <c r="I33" s="32"/>
      <c r="J33" s="33">
        <f t="shared" si="29"/>
        <v>3</v>
      </c>
      <c r="K33" s="33">
        <f t="shared" si="30"/>
        <v>8.3999999999999986</v>
      </c>
      <c r="L33" s="33">
        <f t="shared" si="31"/>
        <v>8.3999999999999986</v>
      </c>
      <c r="M33" s="34">
        <f t="shared" si="32"/>
        <v>8.2999999999999989</v>
      </c>
      <c r="N33" s="35">
        <f t="shared" si="33"/>
        <v>16.599999999999998</v>
      </c>
      <c r="O33" s="36">
        <v>8</v>
      </c>
      <c r="P33" s="36">
        <v>8</v>
      </c>
      <c r="Q33" s="36">
        <v>8.1999999999999993</v>
      </c>
      <c r="R33" s="36">
        <v>8</v>
      </c>
      <c r="S33" s="37">
        <f t="shared" si="34"/>
        <v>4</v>
      </c>
      <c r="T33" s="37">
        <f t="shared" si="35"/>
        <v>16.000000000000004</v>
      </c>
      <c r="U33" s="37">
        <f t="shared" si="36"/>
        <v>8.0000000000000018</v>
      </c>
      <c r="V33" s="37">
        <f t="shared" si="37"/>
        <v>8.0500000000000007</v>
      </c>
      <c r="W33" s="38">
        <f t="shared" si="38"/>
        <v>8.0000000000000018</v>
      </c>
      <c r="X33" s="39">
        <v>1</v>
      </c>
      <c r="Y33" s="39"/>
      <c r="Z33" s="40">
        <f t="shared" si="39"/>
        <v>25.6</v>
      </c>
      <c r="AA33" s="80"/>
      <c r="AB33" s="82"/>
    </row>
    <row r="34" spans="1:28" s="30" customFormat="1" ht="18" customHeight="1" x14ac:dyDescent="0.25">
      <c r="A34" s="30">
        <v>33</v>
      </c>
      <c r="B34" s="73">
        <v>88</v>
      </c>
      <c r="C34" s="75" t="s">
        <v>154</v>
      </c>
      <c r="D34" s="65" t="s">
        <v>153</v>
      </c>
      <c r="E34" s="57" t="s">
        <v>227</v>
      </c>
      <c r="F34" s="9">
        <v>8.8000000000000007</v>
      </c>
      <c r="G34" s="9">
        <v>8.5</v>
      </c>
      <c r="H34" s="9">
        <v>8.4</v>
      </c>
      <c r="I34" s="9"/>
      <c r="J34" s="10">
        <f t="shared" si="29"/>
        <v>3</v>
      </c>
      <c r="K34" s="10">
        <f t="shared" si="30"/>
        <v>8.5</v>
      </c>
      <c r="L34" s="10">
        <f t="shared" si="31"/>
        <v>8.5</v>
      </c>
      <c r="M34" s="11">
        <f t="shared" si="32"/>
        <v>8.5666666666666682</v>
      </c>
      <c r="N34" s="12">
        <f t="shared" si="33"/>
        <v>17.133333333333336</v>
      </c>
      <c r="O34" s="13">
        <v>8.1999999999999993</v>
      </c>
      <c r="P34" s="13">
        <v>7.9</v>
      </c>
      <c r="Q34" s="13">
        <v>8.1</v>
      </c>
      <c r="R34" s="13">
        <v>7.9</v>
      </c>
      <c r="S34" s="14">
        <f t="shared" si="34"/>
        <v>4</v>
      </c>
      <c r="T34" s="14">
        <f t="shared" si="35"/>
        <v>16</v>
      </c>
      <c r="U34" s="14">
        <f t="shared" si="36"/>
        <v>8</v>
      </c>
      <c r="V34" s="14">
        <f t="shared" si="37"/>
        <v>8.0250000000000004</v>
      </c>
      <c r="W34" s="15">
        <f t="shared" si="38"/>
        <v>8</v>
      </c>
      <c r="X34" s="66">
        <v>1.1000000000000001</v>
      </c>
      <c r="Y34" s="66"/>
      <c r="Z34" s="17">
        <f t="shared" si="39"/>
        <v>26.233333333333338</v>
      </c>
      <c r="AA34" s="79">
        <f t="shared" ref="AA34" si="43">Z34+Z35</f>
        <v>51.983333333333334</v>
      </c>
      <c r="AB34" s="81">
        <f t="shared" ref="AB34" si="44">IF(AA34&gt;0,RANK(AA34,$AA$28:$AA$35,0),0)</f>
        <v>2</v>
      </c>
    </row>
    <row r="35" spans="1:28" s="30" customFormat="1" ht="18" customHeight="1" thickBot="1" x14ac:dyDescent="0.3">
      <c r="A35" s="30">
        <v>34</v>
      </c>
      <c r="B35" s="60">
        <v>88</v>
      </c>
      <c r="C35" s="62" t="s">
        <v>154</v>
      </c>
      <c r="D35" s="58" t="s">
        <v>153</v>
      </c>
      <c r="E35" s="58" t="s">
        <v>228</v>
      </c>
      <c r="F35" s="32">
        <v>8.5</v>
      </c>
      <c r="G35" s="32">
        <v>8.3000000000000007</v>
      </c>
      <c r="H35" s="32">
        <v>8.1</v>
      </c>
      <c r="I35" s="32"/>
      <c r="J35" s="33">
        <f t="shared" si="29"/>
        <v>3</v>
      </c>
      <c r="K35" s="33">
        <f t="shared" si="30"/>
        <v>8.2999999999999972</v>
      </c>
      <c r="L35" s="33">
        <f t="shared" si="31"/>
        <v>8.2999999999999972</v>
      </c>
      <c r="M35" s="34">
        <f t="shared" si="32"/>
        <v>8.2999999999999989</v>
      </c>
      <c r="N35" s="35">
        <f t="shared" si="33"/>
        <v>16.599999999999998</v>
      </c>
      <c r="O35" s="36">
        <v>7.8</v>
      </c>
      <c r="P35" s="36">
        <v>8.1</v>
      </c>
      <c r="Q35" s="36">
        <v>7.9</v>
      </c>
      <c r="R35" s="36">
        <v>7.3</v>
      </c>
      <c r="S35" s="37">
        <f t="shared" si="34"/>
        <v>4</v>
      </c>
      <c r="T35" s="37">
        <f t="shared" si="35"/>
        <v>15.7</v>
      </c>
      <c r="U35" s="37">
        <f t="shared" si="36"/>
        <v>7.85</v>
      </c>
      <c r="V35" s="37">
        <f t="shared" si="37"/>
        <v>7.7749999999999995</v>
      </c>
      <c r="W35" s="38">
        <f t="shared" si="38"/>
        <v>7.85</v>
      </c>
      <c r="X35" s="39">
        <v>1.3</v>
      </c>
      <c r="Y35" s="39"/>
      <c r="Z35" s="40">
        <f t="shared" si="39"/>
        <v>25.749999999999996</v>
      </c>
      <c r="AA35" s="80"/>
      <c r="AB35" s="82"/>
    </row>
    <row r="36" spans="1:28" s="30" customFormat="1" ht="18" customHeight="1" x14ac:dyDescent="0.25">
      <c r="A36" s="30">
        <v>35</v>
      </c>
      <c r="B36" s="27" t="s">
        <v>0</v>
      </c>
      <c r="C36" s="28" t="s">
        <v>20</v>
      </c>
      <c r="D36" s="29" t="s">
        <v>2</v>
      </c>
      <c r="E36" s="29" t="s">
        <v>225</v>
      </c>
      <c r="F36" s="18" t="s">
        <v>206</v>
      </c>
      <c r="G36" s="18" t="s">
        <v>207</v>
      </c>
      <c r="H36" s="18" t="s">
        <v>208</v>
      </c>
      <c r="I36" s="18" t="s">
        <v>209</v>
      </c>
      <c r="J36" s="19" t="s">
        <v>210</v>
      </c>
      <c r="K36" s="19" t="s">
        <v>211</v>
      </c>
      <c r="L36" s="20" t="s">
        <v>212</v>
      </c>
      <c r="M36" s="19" t="s">
        <v>213</v>
      </c>
      <c r="N36" s="21" t="s">
        <v>214</v>
      </c>
      <c r="O36" s="18" t="s">
        <v>215</v>
      </c>
      <c r="P36" s="18" t="s">
        <v>216</v>
      </c>
      <c r="Q36" s="18" t="s">
        <v>217</v>
      </c>
      <c r="R36" s="18" t="s">
        <v>218</v>
      </c>
      <c r="S36" s="22" t="s">
        <v>210</v>
      </c>
      <c r="T36" s="22" t="s">
        <v>219</v>
      </c>
      <c r="U36" s="22" t="s">
        <v>212</v>
      </c>
      <c r="V36" s="19" t="s">
        <v>213</v>
      </c>
      <c r="W36" s="21" t="s">
        <v>220</v>
      </c>
      <c r="X36" s="23" t="s">
        <v>221</v>
      </c>
      <c r="Y36" s="23" t="s">
        <v>222</v>
      </c>
      <c r="Z36" s="21" t="s">
        <v>229</v>
      </c>
      <c r="AA36" s="21" t="s">
        <v>223</v>
      </c>
      <c r="AB36" s="24" t="s">
        <v>224</v>
      </c>
    </row>
    <row r="37" spans="1:28" s="30" customFormat="1" ht="18" customHeight="1" x14ac:dyDescent="0.25">
      <c r="A37" s="30">
        <v>36</v>
      </c>
      <c r="B37" s="59">
        <v>89</v>
      </c>
      <c r="C37" s="61" t="s">
        <v>47</v>
      </c>
      <c r="D37" s="63" t="s">
        <v>46</v>
      </c>
      <c r="E37" s="57" t="s">
        <v>227</v>
      </c>
      <c r="F37" s="9">
        <v>8.1</v>
      </c>
      <c r="G37" s="9">
        <v>8.4</v>
      </c>
      <c r="H37" s="9">
        <v>8</v>
      </c>
      <c r="I37" s="9"/>
      <c r="J37" s="10">
        <f t="shared" ref="J37:J54" si="45">COUNT(F37:I37)</f>
        <v>3</v>
      </c>
      <c r="K37" s="10">
        <f t="shared" ref="K37:K54" si="46">SUM(F37:I37)-(MAX(F37:I37)+MIN(F37:I37))</f>
        <v>8.1000000000000014</v>
      </c>
      <c r="L37" s="10">
        <f t="shared" ref="L37:L54" si="47">(K37/(J37-2))</f>
        <v>8.1000000000000014</v>
      </c>
      <c r="M37" s="11">
        <f t="shared" ref="M37:M54" si="48">IF(J37&gt;0,SUM(F37:I37)/J37,0)</f>
        <v>8.1666666666666661</v>
      </c>
      <c r="N37" s="12">
        <f t="shared" ref="N37:N54" si="49">IF(J37=4,L37,M37)*2</f>
        <v>16.333333333333332</v>
      </c>
      <c r="O37" s="13">
        <v>8</v>
      </c>
      <c r="P37" s="13">
        <v>8</v>
      </c>
      <c r="Q37" s="13">
        <v>8.1</v>
      </c>
      <c r="R37" s="13">
        <v>8</v>
      </c>
      <c r="S37" s="14">
        <f t="shared" ref="S37:S54" si="50">COUNT(O37:R37)</f>
        <v>4</v>
      </c>
      <c r="T37" s="14">
        <f t="shared" ref="T37:T54" si="51">SUM(O37:R37)-(MAX(O37:R37)+MIN(O37:R37))</f>
        <v>16</v>
      </c>
      <c r="U37" s="14">
        <f t="shared" ref="U37:U54" si="52">T37/(S37-2)</f>
        <v>8</v>
      </c>
      <c r="V37" s="14">
        <f t="shared" ref="V37:V54" si="53">IF(S37&gt;0,SUM(O37:R37)/S37,0)</f>
        <v>8.0250000000000004</v>
      </c>
      <c r="W37" s="15">
        <f t="shared" ref="W37:W54" si="54">IF(S37=4,U37,V37)</f>
        <v>8</v>
      </c>
      <c r="X37" s="66">
        <v>0.5</v>
      </c>
      <c r="Y37" s="66"/>
      <c r="Z37" s="17">
        <f t="shared" ref="Z37:Z54" si="55">SUM(N37+W37+X37-Y37)</f>
        <v>24.833333333333332</v>
      </c>
      <c r="AA37" s="79">
        <f>Z37+Z38</f>
        <v>49.183333333333337</v>
      </c>
      <c r="AB37" s="81">
        <f>IF(AA37&gt;0,RANK(AA37,$AA$37:$AA$54,0),0)</f>
        <v>4</v>
      </c>
    </row>
    <row r="38" spans="1:28" s="30" customFormat="1" ht="18" customHeight="1" thickBot="1" x14ac:dyDescent="0.3">
      <c r="A38" s="30">
        <v>37</v>
      </c>
      <c r="B38" s="60">
        <v>89</v>
      </c>
      <c r="C38" s="62" t="s">
        <v>47</v>
      </c>
      <c r="D38" s="64" t="s">
        <v>46</v>
      </c>
      <c r="E38" s="58" t="s">
        <v>228</v>
      </c>
      <c r="F38" s="32">
        <v>8.1999999999999993</v>
      </c>
      <c r="G38" s="32">
        <v>7.9</v>
      </c>
      <c r="H38" s="32">
        <v>8.1999999999999993</v>
      </c>
      <c r="I38" s="32"/>
      <c r="J38" s="33">
        <f t="shared" si="45"/>
        <v>3</v>
      </c>
      <c r="K38" s="33">
        <f t="shared" si="46"/>
        <v>8.1999999999999993</v>
      </c>
      <c r="L38" s="33">
        <f t="shared" si="47"/>
        <v>8.1999999999999993</v>
      </c>
      <c r="M38" s="34">
        <f t="shared" si="48"/>
        <v>8.1</v>
      </c>
      <c r="N38" s="35">
        <f t="shared" si="49"/>
        <v>16.2</v>
      </c>
      <c r="O38" s="36">
        <v>7.3</v>
      </c>
      <c r="P38" s="36">
        <v>8.3000000000000007</v>
      </c>
      <c r="Q38" s="36">
        <v>7.5</v>
      </c>
      <c r="R38" s="36">
        <v>7.8</v>
      </c>
      <c r="S38" s="37">
        <f t="shared" si="50"/>
        <v>4</v>
      </c>
      <c r="T38" s="37">
        <f t="shared" si="51"/>
        <v>15.3</v>
      </c>
      <c r="U38" s="37">
        <f t="shared" si="52"/>
        <v>7.65</v>
      </c>
      <c r="V38" s="37">
        <f t="shared" si="53"/>
        <v>7.7250000000000005</v>
      </c>
      <c r="W38" s="38">
        <f t="shared" si="54"/>
        <v>7.65</v>
      </c>
      <c r="X38" s="39">
        <v>0.5</v>
      </c>
      <c r="Y38" s="39"/>
      <c r="Z38" s="40">
        <f t="shared" si="55"/>
        <v>24.35</v>
      </c>
      <c r="AA38" s="80"/>
      <c r="AB38" s="82"/>
    </row>
    <row r="39" spans="1:28" s="30" customFormat="1" ht="18" customHeight="1" x14ac:dyDescent="0.25">
      <c r="A39" s="30">
        <v>38</v>
      </c>
      <c r="B39" s="59">
        <v>90</v>
      </c>
      <c r="C39" s="61" t="s">
        <v>48</v>
      </c>
      <c r="D39" s="63" t="s">
        <v>35</v>
      </c>
      <c r="E39" s="57" t="s">
        <v>227</v>
      </c>
      <c r="F39" s="9">
        <v>7.5</v>
      </c>
      <c r="G39" s="9">
        <v>7.4</v>
      </c>
      <c r="H39" s="9">
        <v>7.2</v>
      </c>
      <c r="I39" s="9"/>
      <c r="J39" s="10">
        <f t="shared" si="45"/>
        <v>3</v>
      </c>
      <c r="K39" s="10">
        <f t="shared" si="46"/>
        <v>7.4000000000000021</v>
      </c>
      <c r="L39" s="10">
        <f t="shared" si="47"/>
        <v>7.4000000000000021</v>
      </c>
      <c r="M39" s="11">
        <f t="shared" si="48"/>
        <v>7.3666666666666671</v>
      </c>
      <c r="N39" s="12">
        <f t="shared" si="49"/>
        <v>14.733333333333334</v>
      </c>
      <c r="O39" s="13">
        <v>7.4</v>
      </c>
      <c r="P39" s="13">
        <v>7.1</v>
      </c>
      <c r="Q39" s="13">
        <v>7.5</v>
      </c>
      <c r="R39" s="13">
        <v>7.8</v>
      </c>
      <c r="S39" s="14">
        <f t="shared" si="50"/>
        <v>4</v>
      </c>
      <c r="T39" s="14">
        <f t="shared" si="51"/>
        <v>14.900000000000002</v>
      </c>
      <c r="U39" s="14">
        <f t="shared" si="52"/>
        <v>7.4500000000000011</v>
      </c>
      <c r="V39" s="14">
        <f t="shared" si="53"/>
        <v>7.45</v>
      </c>
      <c r="W39" s="15">
        <f t="shared" si="54"/>
        <v>7.4500000000000011</v>
      </c>
      <c r="X39" s="66">
        <v>0.5</v>
      </c>
      <c r="Y39" s="66">
        <v>0.6</v>
      </c>
      <c r="Z39" s="17">
        <f t="shared" si="55"/>
        <v>22.083333333333336</v>
      </c>
      <c r="AA39" s="79">
        <f t="shared" ref="AA39" si="56">Z39+Z40</f>
        <v>44.833333333333336</v>
      </c>
      <c r="AB39" s="81">
        <f t="shared" ref="AB39" si="57">IF(AA39&gt;0,RANK(AA39,$AA$37:$AA$54,0),0)</f>
        <v>6</v>
      </c>
    </row>
    <row r="40" spans="1:28" s="30" customFormat="1" ht="18" customHeight="1" thickBot="1" x14ac:dyDescent="0.3">
      <c r="A40" s="30">
        <v>39</v>
      </c>
      <c r="B40" s="60">
        <v>90</v>
      </c>
      <c r="C40" s="62" t="s">
        <v>48</v>
      </c>
      <c r="D40" s="64" t="s">
        <v>35</v>
      </c>
      <c r="E40" s="58" t="s">
        <v>228</v>
      </c>
      <c r="F40" s="32">
        <v>7.9</v>
      </c>
      <c r="G40" s="32">
        <v>7.7</v>
      </c>
      <c r="H40" s="32">
        <v>7.8</v>
      </c>
      <c r="I40" s="32"/>
      <c r="J40" s="33">
        <f t="shared" si="45"/>
        <v>3</v>
      </c>
      <c r="K40" s="33">
        <f t="shared" si="46"/>
        <v>7.8000000000000007</v>
      </c>
      <c r="L40" s="33">
        <f t="shared" si="47"/>
        <v>7.8000000000000007</v>
      </c>
      <c r="M40" s="34">
        <f t="shared" si="48"/>
        <v>7.8000000000000007</v>
      </c>
      <c r="N40" s="35">
        <f t="shared" si="49"/>
        <v>15.600000000000001</v>
      </c>
      <c r="O40" s="36">
        <v>6.6</v>
      </c>
      <c r="P40" s="36">
        <v>6.7</v>
      </c>
      <c r="Q40" s="36">
        <v>7.1</v>
      </c>
      <c r="R40" s="36">
        <v>6.8</v>
      </c>
      <c r="S40" s="37">
        <f t="shared" si="50"/>
        <v>4</v>
      </c>
      <c r="T40" s="37">
        <f t="shared" si="51"/>
        <v>13.5</v>
      </c>
      <c r="U40" s="37">
        <f t="shared" si="52"/>
        <v>6.75</v>
      </c>
      <c r="V40" s="37">
        <f t="shared" si="53"/>
        <v>6.8</v>
      </c>
      <c r="W40" s="38">
        <f t="shared" si="54"/>
        <v>6.75</v>
      </c>
      <c r="X40" s="39">
        <v>0.4</v>
      </c>
      <c r="Y40" s="39"/>
      <c r="Z40" s="40">
        <f t="shared" si="55"/>
        <v>22.75</v>
      </c>
      <c r="AA40" s="80"/>
      <c r="AB40" s="82"/>
    </row>
    <row r="41" spans="1:28" s="30" customFormat="1" ht="18" customHeight="1" x14ac:dyDescent="0.25">
      <c r="A41" s="30">
        <v>40</v>
      </c>
      <c r="B41" s="59">
        <v>91</v>
      </c>
      <c r="C41" s="61" t="s">
        <v>49</v>
      </c>
      <c r="D41" s="63" t="s">
        <v>29</v>
      </c>
      <c r="E41" s="57" t="s">
        <v>227</v>
      </c>
      <c r="F41" s="9">
        <v>8.1999999999999993</v>
      </c>
      <c r="G41" s="9">
        <v>8.3000000000000007</v>
      </c>
      <c r="H41" s="9">
        <v>8</v>
      </c>
      <c r="I41" s="9"/>
      <c r="J41" s="10">
        <f t="shared" si="45"/>
        <v>3</v>
      </c>
      <c r="K41" s="10">
        <f t="shared" si="46"/>
        <v>8.1999999999999993</v>
      </c>
      <c r="L41" s="10">
        <f t="shared" si="47"/>
        <v>8.1999999999999993</v>
      </c>
      <c r="M41" s="11">
        <f t="shared" si="48"/>
        <v>8.1666666666666661</v>
      </c>
      <c r="N41" s="12">
        <f t="shared" si="49"/>
        <v>16.333333333333332</v>
      </c>
      <c r="O41" s="13">
        <v>8.8000000000000007</v>
      </c>
      <c r="P41" s="13">
        <v>7.6</v>
      </c>
      <c r="Q41" s="13">
        <v>8.3000000000000007</v>
      </c>
      <c r="R41" s="13">
        <v>8.1999999999999993</v>
      </c>
      <c r="S41" s="14">
        <f t="shared" si="50"/>
        <v>4</v>
      </c>
      <c r="T41" s="14">
        <f t="shared" si="51"/>
        <v>16.5</v>
      </c>
      <c r="U41" s="14">
        <f t="shared" si="52"/>
        <v>8.25</v>
      </c>
      <c r="V41" s="14">
        <f t="shared" si="53"/>
        <v>8.2249999999999996</v>
      </c>
      <c r="W41" s="15">
        <f t="shared" si="54"/>
        <v>8.25</v>
      </c>
      <c r="X41" s="66">
        <v>0.5</v>
      </c>
      <c r="Y41" s="66">
        <v>0.3</v>
      </c>
      <c r="Z41" s="17">
        <f t="shared" si="55"/>
        <v>24.783333333333331</v>
      </c>
      <c r="AA41" s="79">
        <f t="shared" ref="AA41" si="58">Z41+Z42</f>
        <v>50.233333333333334</v>
      </c>
      <c r="AB41" s="81">
        <f t="shared" ref="AB41" si="59">IF(AA41&gt;0,RANK(AA41,$AA$37:$AA$54,0),0)</f>
        <v>2</v>
      </c>
    </row>
    <row r="42" spans="1:28" s="30" customFormat="1" ht="18" customHeight="1" thickBot="1" x14ac:dyDescent="0.3">
      <c r="A42" s="30">
        <v>41</v>
      </c>
      <c r="B42" s="60">
        <v>91</v>
      </c>
      <c r="C42" s="62" t="s">
        <v>49</v>
      </c>
      <c r="D42" s="64" t="s">
        <v>29</v>
      </c>
      <c r="E42" s="58" t="s">
        <v>228</v>
      </c>
      <c r="F42" s="32">
        <v>8.3000000000000007</v>
      </c>
      <c r="G42" s="32">
        <v>8.6999999999999993</v>
      </c>
      <c r="H42" s="32">
        <v>8.1999999999999993</v>
      </c>
      <c r="I42" s="32"/>
      <c r="J42" s="33">
        <f t="shared" si="45"/>
        <v>3</v>
      </c>
      <c r="K42" s="33">
        <f t="shared" si="46"/>
        <v>8.3000000000000007</v>
      </c>
      <c r="L42" s="33">
        <f t="shared" si="47"/>
        <v>8.3000000000000007</v>
      </c>
      <c r="M42" s="34">
        <f t="shared" si="48"/>
        <v>8.4</v>
      </c>
      <c r="N42" s="35">
        <f t="shared" si="49"/>
        <v>16.8</v>
      </c>
      <c r="O42" s="36">
        <v>8.6999999999999993</v>
      </c>
      <c r="P42" s="36">
        <v>8.1999999999999993</v>
      </c>
      <c r="Q42" s="36">
        <v>8.1</v>
      </c>
      <c r="R42" s="36">
        <v>7.9</v>
      </c>
      <c r="S42" s="37">
        <f t="shared" si="50"/>
        <v>4</v>
      </c>
      <c r="T42" s="37">
        <f t="shared" si="51"/>
        <v>16.299999999999997</v>
      </c>
      <c r="U42" s="37">
        <f t="shared" si="52"/>
        <v>8.1499999999999986</v>
      </c>
      <c r="V42" s="37">
        <f t="shared" si="53"/>
        <v>8.2249999999999996</v>
      </c>
      <c r="W42" s="38">
        <f t="shared" si="54"/>
        <v>8.1499999999999986</v>
      </c>
      <c r="X42" s="39">
        <v>0.5</v>
      </c>
      <c r="Y42" s="39"/>
      <c r="Z42" s="40">
        <f t="shared" si="55"/>
        <v>25.45</v>
      </c>
      <c r="AA42" s="80"/>
      <c r="AB42" s="82"/>
    </row>
    <row r="43" spans="1:28" s="30" customFormat="1" ht="18" customHeight="1" x14ac:dyDescent="0.25">
      <c r="A43" s="30">
        <v>42</v>
      </c>
      <c r="B43" s="59">
        <v>92</v>
      </c>
      <c r="C43" s="61" t="s">
        <v>50</v>
      </c>
      <c r="D43" s="63" t="s">
        <v>29</v>
      </c>
      <c r="E43" s="57" t="s">
        <v>227</v>
      </c>
      <c r="F43" s="9">
        <v>8.3000000000000007</v>
      </c>
      <c r="G43" s="9">
        <v>8.4</v>
      </c>
      <c r="H43" s="9">
        <v>8.1</v>
      </c>
      <c r="I43" s="9"/>
      <c r="J43" s="10">
        <f t="shared" si="45"/>
        <v>3</v>
      </c>
      <c r="K43" s="10">
        <f t="shared" si="46"/>
        <v>8.3000000000000043</v>
      </c>
      <c r="L43" s="10">
        <f t="shared" si="47"/>
        <v>8.3000000000000043</v>
      </c>
      <c r="M43" s="11">
        <f t="shared" si="48"/>
        <v>8.2666666666666675</v>
      </c>
      <c r="N43" s="12">
        <f t="shared" si="49"/>
        <v>16.533333333333335</v>
      </c>
      <c r="O43" s="13">
        <v>8.3000000000000007</v>
      </c>
      <c r="P43" s="13">
        <v>8</v>
      </c>
      <c r="Q43" s="13">
        <v>8.5</v>
      </c>
      <c r="R43" s="13">
        <v>8.5</v>
      </c>
      <c r="S43" s="14">
        <f t="shared" si="50"/>
        <v>4</v>
      </c>
      <c r="T43" s="14">
        <f t="shared" si="51"/>
        <v>16.799999999999997</v>
      </c>
      <c r="U43" s="14">
        <f t="shared" si="52"/>
        <v>8.3999999999999986</v>
      </c>
      <c r="V43" s="14">
        <f t="shared" si="53"/>
        <v>8.3249999999999993</v>
      </c>
      <c r="W43" s="15">
        <f t="shared" si="54"/>
        <v>8.3999999999999986</v>
      </c>
      <c r="X43" s="66">
        <v>0.3</v>
      </c>
      <c r="Y43" s="66">
        <v>0.3</v>
      </c>
      <c r="Z43" s="17">
        <f t="shared" si="55"/>
        <v>24.933333333333334</v>
      </c>
      <c r="AA43" s="79">
        <f t="shared" ref="AA43" si="60">Z43+Z44</f>
        <v>49.916666666666664</v>
      </c>
      <c r="AB43" s="81">
        <f t="shared" ref="AB43" si="61">IF(AA43&gt;0,RANK(AA43,$AA$37:$AA$54,0),0)</f>
        <v>3</v>
      </c>
    </row>
    <row r="44" spans="1:28" s="30" customFormat="1" ht="18" customHeight="1" thickBot="1" x14ac:dyDescent="0.3">
      <c r="A44" s="30">
        <v>43</v>
      </c>
      <c r="B44" s="60">
        <v>92</v>
      </c>
      <c r="C44" s="62" t="s">
        <v>50</v>
      </c>
      <c r="D44" s="64" t="s">
        <v>29</v>
      </c>
      <c r="E44" s="58" t="s">
        <v>228</v>
      </c>
      <c r="F44" s="32">
        <v>8.6999999999999993</v>
      </c>
      <c r="G44" s="32">
        <v>8.6999999999999993</v>
      </c>
      <c r="H44" s="32">
        <v>8.3000000000000007</v>
      </c>
      <c r="I44" s="32"/>
      <c r="J44" s="33">
        <f t="shared" si="45"/>
        <v>3</v>
      </c>
      <c r="K44" s="33">
        <f t="shared" si="46"/>
        <v>8.6999999999999993</v>
      </c>
      <c r="L44" s="33">
        <f t="shared" si="47"/>
        <v>8.6999999999999993</v>
      </c>
      <c r="M44" s="34">
        <f t="shared" si="48"/>
        <v>8.5666666666666664</v>
      </c>
      <c r="N44" s="35">
        <f t="shared" si="49"/>
        <v>17.133333333333333</v>
      </c>
      <c r="O44" s="36">
        <v>8.1</v>
      </c>
      <c r="P44" s="36">
        <v>8.1999999999999993</v>
      </c>
      <c r="Q44" s="36">
        <v>8.8000000000000007</v>
      </c>
      <c r="R44" s="36">
        <v>7.9</v>
      </c>
      <c r="S44" s="37">
        <f t="shared" si="50"/>
        <v>4</v>
      </c>
      <c r="T44" s="37">
        <f t="shared" si="51"/>
        <v>16.299999999999997</v>
      </c>
      <c r="U44" s="37">
        <f t="shared" si="52"/>
        <v>8.1499999999999986</v>
      </c>
      <c r="V44" s="37">
        <f t="shared" si="53"/>
        <v>8.25</v>
      </c>
      <c r="W44" s="38">
        <f t="shared" si="54"/>
        <v>8.1499999999999986</v>
      </c>
      <c r="X44" s="39">
        <v>0.3</v>
      </c>
      <c r="Y44" s="39">
        <v>0.6</v>
      </c>
      <c r="Z44" s="40">
        <f t="shared" si="55"/>
        <v>24.983333333333331</v>
      </c>
      <c r="AA44" s="80"/>
      <c r="AB44" s="82"/>
    </row>
    <row r="45" spans="1:28" s="30" customFormat="1" ht="18" customHeight="1" x14ac:dyDescent="0.25">
      <c r="A45" s="30">
        <v>44</v>
      </c>
      <c r="B45" s="59">
        <v>93</v>
      </c>
      <c r="C45" s="61" t="s">
        <v>123</v>
      </c>
      <c r="D45" s="63" t="s">
        <v>121</v>
      </c>
      <c r="E45" s="57" t="s">
        <v>227</v>
      </c>
      <c r="F45" s="9">
        <v>7.9</v>
      </c>
      <c r="G45" s="9">
        <v>8.1999999999999993</v>
      </c>
      <c r="H45" s="9">
        <v>8</v>
      </c>
      <c r="I45" s="9"/>
      <c r="J45" s="10">
        <f t="shared" si="45"/>
        <v>3</v>
      </c>
      <c r="K45" s="10">
        <f t="shared" si="46"/>
        <v>8</v>
      </c>
      <c r="L45" s="10">
        <f t="shared" si="47"/>
        <v>8</v>
      </c>
      <c r="M45" s="11">
        <f t="shared" si="48"/>
        <v>8.0333333333333332</v>
      </c>
      <c r="N45" s="12">
        <f t="shared" si="49"/>
        <v>16.066666666666666</v>
      </c>
      <c r="O45" s="13">
        <v>8.1</v>
      </c>
      <c r="P45" s="13">
        <v>7.2</v>
      </c>
      <c r="Q45" s="13">
        <v>7.1</v>
      </c>
      <c r="R45" s="13">
        <v>7.7</v>
      </c>
      <c r="S45" s="14">
        <f t="shared" si="50"/>
        <v>4</v>
      </c>
      <c r="T45" s="14">
        <f t="shared" si="51"/>
        <v>14.899999999999999</v>
      </c>
      <c r="U45" s="14">
        <f t="shared" si="52"/>
        <v>7.4499999999999993</v>
      </c>
      <c r="V45" s="14">
        <f t="shared" si="53"/>
        <v>7.5249999999999995</v>
      </c>
      <c r="W45" s="15">
        <f t="shared" si="54"/>
        <v>7.4499999999999993</v>
      </c>
      <c r="X45" s="66">
        <v>0.4</v>
      </c>
      <c r="Y45" s="66"/>
      <c r="Z45" s="17">
        <f t="shared" si="55"/>
        <v>23.916666666666664</v>
      </c>
      <c r="AA45" s="79">
        <f t="shared" ref="AA45" si="62">Z45+Z46</f>
        <v>45.816666666666663</v>
      </c>
      <c r="AB45" s="81">
        <f t="shared" ref="AB45" si="63">IF(AA45&gt;0,RANK(AA45,$AA$37:$AA$54,0),0)</f>
        <v>5</v>
      </c>
    </row>
    <row r="46" spans="1:28" s="30" customFormat="1" ht="18" customHeight="1" thickBot="1" x14ac:dyDescent="0.3">
      <c r="A46" s="30">
        <v>45</v>
      </c>
      <c r="B46" s="60">
        <v>93</v>
      </c>
      <c r="C46" s="62" t="s">
        <v>123</v>
      </c>
      <c r="D46" s="64" t="s">
        <v>121</v>
      </c>
      <c r="E46" s="58" t="s">
        <v>228</v>
      </c>
      <c r="F46" s="32">
        <v>7.4</v>
      </c>
      <c r="G46" s="32">
        <v>7.3</v>
      </c>
      <c r="H46" s="32">
        <v>6.9</v>
      </c>
      <c r="I46" s="32"/>
      <c r="J46" s="33">
        <f t="shared" si="45"/>
        <v>3</v>
      </c>
      <c r="K46" s="33">
        <f t="shared" si="46"/>
        <v>7.3000000000000007</v>
      </c>
      <c r="L46" s="33">
        <f t="shared" si="47"/>
        <v>7.3000000000000007</v>
      </c>
      <c r="M46" s="34">
        <f t="shared" si="48"/>
        <v>7.2</v>
      </c>
      <c r="N46" s="35">
        <f t="shared" si="49"/>
        <v>14.4</v>
      </c>
      <c r="O46" s="36">
        <v>8</v>
      </c>
      <c r="P46" s="36">
        <v>6.6</v>
      </c>
      <c r="Q46" s="36">
        <v>7.4</v>
      </c>
      <c r="R46" s="36">
        <v>7.4</v>
      </c>
      <c r="S46" s="37">
        <f t="shared" si="50"/>
        <v>4</v>
      </c>
      <c r="T46" s="37">
        <f t="shared" si="51"/>
        <v>14.799999999999999</v>
      </c>
      <c r="U46" s="37">
        <f t="shared" si="52"/>
        <v>7.3999999999999995</v>
      </c>
      <c r="V46" s="37">
        <f t="shared" si="53"/>
        <v>7.35</v>
      </c>
      <c r="W46" s="38">
        <f t="shared" si="54"/>
        <v>7.3999999999999995</v>
      </c>
      <c r="X46" s="39">
        <v>0.4</v>
      </c>
      <c r="Y46" s="39">
        <v>0.3</v>
      </c>
      <c r="Z46" s="40">
        <f t="shared" si="55"/>
        <v>21.9</v>
      </c>
      <c r="AA46" s="80"/>
      <c r="AB46" s="82"/>
    </row>
    <row r="47" spans="1:28" s="30" customFormat="1" ht="18" customHeight="1" x14ac:dyDescent="0.25">
      <c r="A47" s="30">
        <v>46</v>
      </c>
      <c r="B47" s="59">
        <v>94</v>
      </c>
      <c r="C47" s="61" t="s">
        <v>129</v>
      </c>
      <c r="D47" s="63" t="s">
        <v>130</v>
      </c>
      <c r="E47" s="57" t="s">
        <v>227</v>
      </c>
      <c r="F47" s="9">
        <v>7</v>
      </c>
      <c r="G47" s="9">
        <v>7.5</v>
      </c>
      <c r="H47" s="9">
        <v>7.4</v>
      </c>
      <c r="I47" s="9"/>
      <c r="J47" s="10">
        <f t="shared" si="45"/>
        <v>3</v>
      </c>
      <c r="K47" s="10">
        <f t="shared" si="46"/>
        <v>7.3999999999999986</v>
      </c>
      <c r="L47" s="10">
        <f t="shared" si="47"/>
        <v>7.3999999999999986</v>
      </c>
      <c r="M47" s="11">
        <f t="shared" si="48"/>
        <v>7.3</v>
      </c>
      <c r="N47" s="12">
        <f t="shared" si="49"/>
        <v>14.6</v>
      </c>
      <c r="O47" s="13">
        <v>7</v>
      </c>
      <c r="P47" s="13">
        <v>7.1</v>
      </c>
      <c r="Q47" s="13">
        <v>7.6</v>
      </c>
      <c r="R47" s="13">
        <v>7.8</v>
      </c>
      <c r="S47" s="14">
        <f t="shared" si="50"/>
        <v>4</v>
      </c>
      <c r="T47" s="14">
        <f t="shared" si="51"/>
        <v>14.7</v>
      </c>
      <c r="U47" s="14">
        <f t="shared" si="52"/>
        <v>7.35</v>
      </c>
      <c r="V47" s="14">
        <f t="shared" si="53"/>
        <v>7.375</v>
      </c>
      <c r="W47" s="15">
        <f t="shared" si="54"/>
        <v>7.35</v>
      </c>
      <c r="X47" s="66">
        <v>0.5</v>
      </c>
      <c r="Y47" s="66"/>
      <c r="Z47" s="17">
        <f t="shared" si="55"/>
        <v>22.45</v>
      </c>
      <c r="AA47" s="79">
        <f t="shared" ref="AA47" si="64">Z47+Z48</f>
        <v>43.15</v>
      </c>
      <c r="AB47" s="81">
        <f t="shared" ref="AB47" si="65">IF(AA47&gt;0,RANK(AA47,$AA$37:$AA$54,0),0)</f>
        <v>7</v>
      </c>
    </row>
    <row r="48" spans="1:28" s="30" customFormat="1" ht="18" customHeight="1" thickBot="1" x14ac:dyDescent="0.3">
      <c r="A48" s="30">
        <v>47</v>
      </c>
      <c r="B48" s="60">
        <v>94</v>
      </c>
      <c r="C48" s="62" t="s">
        <v>129</v>
      </c>
      <c r="D48" s="64" t="s">
        <v>130</v>
      </c>
      <c r="E48" s="58" t="s">
        <v>228</v>
      </c>
      <c r="F48" s="32">
        <v>7</v>
      </c>
      <c r="G48" s="32">
        <v>6.6</v>
      </c>
      <c r="H48" s="32">
        <v>6.5</v>
      </c>
      <c r="I48" s="32"/>
      <c r="J48" s="33">
        <f t="shared" si="45"/>
        <v>3</v>
      </c>
      <c r="K48" s="33">
        <f t="shared" si="46"/>
        <v>6.6000000000000014</v>
      </c>
      <c r="L48" s="33">
        <f t="shared" si="47"/>
        <v>6.6000000000000014</v>
      </c>
      <c r="M48" s="34">
        <f t="shared" si="48"/>
        <v>6.7</v>
      </c>
      <c r="N48" s="35">
        <f t="shared" si="49"/>
        <v>13.4</v>
      </c>
      <c r="O48" s="36">
        <v>6.7</v>
      </c>
      <c r="P48" s="36">
        <v>7.1</v>
      </c>
      <c r="Q48" s="36">
        <v>6.7</v>
      </c>
      <c r="R48" s="36">
        <v>6.9</v>
      </c>
      <c r="S48" s="37">
        <f t="shared" si="50"/>
        <v>4</v>
      </c>
      <c r="T48" s="37">
        <f t="shared" si="51"/>
        <v>13.599999999999998</v>
      </c>
      <c r="U48" s="37">
        <f t="shared" si="52"/>
        <v>6.7999999999999989</v>
      </c>
      <c r="V48" s="37">
        <f t="shared" si="53"/>
        <v>6.85</v>
      </c>
      <c r="W48" s="38">
        <f t="shared" si="54"/>
        <v>6.7999999999999989</v>
      </c>
      <c r="X48" s="39">
        <v>0.5</v>
      </c>
      <c r="Y48" s="39"/>
      <c r="Z48" s="40">
        <f t="shared" si="55"/>
        <v>20.7</v>
      </c>
      <c r="AA48" s="80"/>
      <c r="AB48" s="82"/>
    </row>
    <row r="49" spans="1:28" s="30" customFormat="1" ht="18" customHeight="1" x14ac:dyDescent="0.25">
      <c r="A49" s="30">
        <v>48</v>
      </c>
      <c r="B49" s="59">
        <v>95</v>
      </c>
      <c r="C49" s="61" t="s">
        <v>131</v>
      </c>
      <c r="D49" s="63" t="s">
        <v>130</v>
      </c>
      <c r="E49" s="57" t="s">
        <v>227</v>
      </c>
      <c r="F49" s="9"/>
      <c r="G49" s="9"/>
      <c r="H49" s="9"/>
      <c r="I49" s="9"/>
      <c r="J49" s="10">
        <f t="shared" si="45"/>
        <v>0</v>
      </c>
      <c r="K49" s="10">
        <f t="shared" si="46"/>
        <v>0</v>
      </c>
      <c r="L49" s="10">
        <f t="shared" si="47"/>
        <v>0</v>
      </c>
      <c r="M49" s="11">
        <f t="shared" si="48"/>
        <v>0</v>
      </c>
      <c r="N49" s="12">
        <f t="shared" si="49"/>
        <v>0</v>
      </c>
      <c r="O49" s="13"/>
      <c r="P49" s="13"/>
      <c r="Q49" s="13"/>
      <c r="R49" s="13"/>
      <c r="S49" s="14">
        <f t="shared" si="50"/>
        <v>0</v>
      </c>
      <c r="T49" s="14">
        <f t="shared" si="51"/>
        <v>0</v>
      </c>
      <c r="U49" s="14">
        <f t="shared" si="52"/>
        <v>0</v>
      </c>
      <c r="V49" s="14">
        <f t="shared" si="53"/>
        <v>0</v>
      </c>
      <c r="W49" s="15">
        <f t="shared" si="54"/>
        <v>0</v>
      </c>
      <c r="X49" s="66"/>
      <c r="Y49" s="66"/>
      <c r="Z49" s="17">
        <f t="shared" si="55"/>
        <v>0</v>
      </c>
      <c r="AA49" s="79">
        <f t="shared" ref="AA49" si="66">Z49+Z50</f>
        <v>0</v>
      </c>
      <c r="AB49" s="81">
        <f t="shared" ref="AB49" si="67">IF(AA49&gt;0,RANK(AA49,$AA$37:$AA$54,0),0)</f>
        <v>0</v>
      </c>
    </row>
    <row r="50" spans="1:28" s="30" customFormat="1" ht="18" customHeight="1" thickBot="1" x14ac:dyDescent="0.3">
      <c r="A50" s="30">
        <v>49</v>
      </c>
      <c r="B50" s="60">
        <v>95</v>
      </c>
      <c r="C50" s="62" t="s">
        <v>131</v>
      </c>
      <c r="D50" s="64" t="s">
        <v>130</v>
      </c>
      <c r="E50" s="58" t="s">
        <v>228</v>
      </c>
      <c r="F50" s="32"/>
      <c r="G50" s="32"/>
      <c r="H50" s="32"/>
      <c r="I50" s="32"/>
      <c r="J50" s="33">
        <f t="shared" si="45"/>
        <v>0</v>
      </c>
      <c r="K50" s="33">
        <f t="shared" si="46"/>
        <v>0</v>
      </c>
      <c r="L50" s="33">
        <f t="shared" si="47"/>
        <v>0</v>
      </c>
      <c r="M50" s="34">
        <f t="shared" si="48"/>
        <v>0</v>
      </c>
      <c r="N50" s="35">
        <f t="shared" si="49"/>
        <v>0</v>
      </c>
      <c r="O50" s="36"/>
      <c r="P50" s="36"/>
      <c r="Q50" s="36"/>
      <c r="R50" s="36"/>
      <c r="S50" s="37">
        <f t="shared" si="50"/>
        <v>0</v>
      </c>
      <c r="T50" s="37">
        <f t="shared" si="51"/>
        <v>0</v>
      </c>
      <c r="U50" s="37">
        <f t="shared" si="52"/>
        <v>0</v>
      </c>
      <c r="V50" s="37">
        <f t="shared" si="53"/>
        <v>0</v>
      </c>
      <c r="W50" s="38">
        <f t="shared" si="54"/>
        <v>0</v>
      </c>
      <c r="X50" s="39"/>
      <c r="Y50" s="39"/>
      <c r="Z50" s="40">
        <f t="shared" si="55"/>
        <v>0</v>
      </c>
      <c r="AA50" s="80"/>
      <c r="AB50" s="82"/>
    </row>
    <row r="51" spans="1:28" s="30" customFormat="1" ht="18" customHeight="1" x14ac:dyDescent="0.25">
      <c r="A51" s="30">
        <v>50</v>
      </c>
      <c r="B51" s="59">
        <v>96</v>
      </c>
      <c r="C51" s="61" t="s">
        <v>132</v>
      </c>
      <c r="D51" s="63" t="s">
        <v>130</v>
      </c>
      <c r="E51" s="57" t="s">
        <v>227</v>
      </c>
      <c r="F51" s="9">
        <v>7.3</v>
      </c>
      <c r="G51" s="9">
        <v>7.2</v>
      </c>
      <c r="H51" s="9">
        <v>7.3</v>
      </c>
      <c r="I51" s="9"/>
      <c r="J51" s="10">
        <f t="shared" si="45"/>
        <v>3</v>
      </c>
      <c r="K51" s="10">
        <f t="shared" si="46"/>
        <v>7.3000000000000007</v>
      </c>
      <c r="L51" s="10">
        <f t="shared" si="47"/>
        <v>7.3000000000000007</v>
      </c>
      <c r="M51" s="11">
        <f t="shared" si="48"/>
        <v>7.2666666666666666</v>
      </c>
      <c r="N51" s="12">
        <f t="shared" si="49"/>
        <v>14.533333333333333</v>
      </c>
      <c r="O51" s="13">
        <v>7.3</v>
      </c>
      <c r="P51" s="13">
        <v>6.5</v>
      </c>
      <c r="Q51" s="13">
        <v>6.9</v>
      </c>
      <c r="R51" s="13">
        <v>7.7</v>
      </c>
      <c r="S51" s="14">
        <f t="shared" si="50"/>
        <v>4</v>
      </c>
      <c r="T51" s="14">
        <f t="shared" si="51"/>
        <v>14.200000000000003</v>
      </c>
      <c r="U51" s="14">
        <f t="shared" si="52"/>
        <v>7.1000000000000014</v>
      </c>
      <c r="V51" s="14">
        <f t="shared" si="53"/>
        <v>7.1000000000000005</v>
      </c>
      <c r="W51" s="15">
        <f t="shared" si="54"/>
        <v>7.1000000000000014</v>
      </c>
      <c r="X51" s="66">
        <v>0.2</v>
      </c>
      <c r="Y51" s="66"/>
      <c r="Z51" s="17">
        <f t="shared" si="55"/>
        <v>21.833333333333332</v>
      </c>
      <c r="AA51" s="79">
        <f t="shared" ref="AA51" si="68">Z51+Z52</f>
        <v>41.516666666666666</v>
      </c>
      <c r="AB51" s="81">
        <f t="shared" ref="AB51" si="69">IF(AA51&gt;0,RANK(AA51,$AA$37:$AA$54,0),0)</f>
        <v>8</v>
      </c>
    </row>
    <row r="52" spans="1:28" s="30" customFormat="1" ht="18" customHeight="1" thickBot="1" x14ac:dyDescent="0.3">
      <c r="A52" s="30">
        <v>51</v>
      </c>
      <c r="B52" s="60">
        <v>96</v>
      </c>
      <c r="C52" s="62" t="s">
        <v>132</v>
      </c>
      <c r="D52" s="64" t="s">
        <v>130</v>
      </c>
      <c r="E52" s="58" t="s">
        <v>228</v>
      </c>
      <c r="F52" s="32">
        <v>7</v>
      </c>
      <c r="G52" s="32">
        <v>6.5</v>
      </c>
      <c r="H52" s="32">
        <v>6.8</v>
      </c>
      <c r="I52" s="32"/>
      <c r="J52" s="33">
        <f t="shared" si="45"/>
        <v>3</v>
      </c>
      <c r="K52" s="33">
        <f t="shared" si="46"/>
        <v>6.8000000000000007</v>
      </c>
      <c r="L52" s="33">
        <f t="shared" si="47"/>
        <v>6.8000000000000007</v>
      </c>
      <c r="M52" s="34">
        <f t="shared" si="48"/>
        <v>6.7666666666666666</v>
      </c>
      <c r="N52" s="35">
        <f t="shared" si="49"/>
        <v>13.533333333333333</v>
      </c>
      <c r="O52" s="36">
        <v>6.6</v>
      </c>
      <c r="P52" s="36">
        <v>6.6</v>
      </c>
      <c r="Q52" s="36">
        <v>6.3</v>
      </c>
      <c r="R52" s="36">
        <v>6.5</v>
      </c>
      <c r="S52" s="37">
        <f t="shared" si="50"/>
        <v>4</v>
      </c>
      <c r="T52" s="37">
        <f t="shared" si="51"/>
        <v>13.100000000000001</v>
      </c>
      <c r="U52" s="37">
        <f t="shared" si="52"/>
        <v>6.5500000000000007</v>
      </c>
      <c r="V52" s="37">
        <f t="shared" si="53"/>
        <v>6.5</v>
      </c>
      <c r="W52" s="38">
        <f t="shared" si="54"/>
        <v>6.5500000000000007</v>
      </c>
      <c r="X52" s="39">
        <v>0.2</v>
      </c>
      <c r="Y52" s="39">
        <v>0.6</v>
      </c>
      <c r="Z52" s="40">
        <f t="shared" si="55"/>
        <v>19.683333333333334</v>
      </c>
      <c r="AA52" s="80"/>
      <c r="AB52" s="82"/>
    </row>
    <row r="53" spans="1:28" s="30" customFormat="1" ht="18" customHeight="1" x14ac:dyDescent="0.25">
      <c r="A53" s="30">
        <v>52</v>
      </c>
      <c r="B53" s="59">
        <v>97</v>
      </c>
      <c r="C53" s="61" t="s">
        <v>169</v>
      </c>
      <c r="D53" s="63" t="s">
        <v>162</v>
      </c>
      <c r="E53" s="57" t="s">
        <v>227</v>
      </c>
      <c r="F53" s="9">
        <v>8.6</v>
      </c>
      <c r="G53" s="9">
        <v>8.9</v>
      </c>
      <c r="H53" s="9">
        <v>8.5</v>
      </c>
      <c r="I53" s="9"/>
      <c r="J53" s="10">
        <f t="shared" si="45"/>
        <v>3</v>
      </c>
      <c r="K53" s="10">
        <f t="shared" si="46"/>
        <v>8.6000000000000014</v>
      </c>
      <c r="L53" s="10">
        <f t="shared" si="47"/>
        <v>8.6000000000000014</v>
      </c>
      <c r="M53" s="11">
        <f t="shared" si="48"/>
        <v>8.6666666666666661</v>
      </c>
      <c r="N53" s="12">
        <f t="shared" si="49"/>
        <v>17.333333333333332</v>
      </c>
      <c r="O53" s="13">
        <v>8.1999999999999993</v>
      </c>
      <c r="P53" s="13">
        <v>8.6</v>
      </c>
      <c r="Q53" s="13">
        <v>8.4</v>
      </c>
      <c r="R53" s="13">
        <v>8.4</v>
      </c>
      <c r="S53" s="14">
        <f t="shared" si="50"/>
        <v>4</v>
      </c>
      <c r="T53" s="14">
        <f t="shared" si="51"/>
        <v>16.799999999999997</v>
      </c>
      <c r="U53" s="14">
        <f t="shared" si="52"/>
        <v>8.3999999999999986</v>
      </c>
      <c r="V53" s="14">
        <f t="shared" si="53"/>
        <v>8.3999999999999986</v>
      </c>
      <c r="W53" s="15">
        <f t="shared" si="54"/>
        <v>8.3999999999999986</v>
      </c>
      <c r="X53" s="66">
        <v>0.5</v>
      </c>
      <c r="Y53" s="66"/>
      <c r="Z53" s="17">
        <f t="shared" si="55"/>
        <v>26.233333333333331</v>
      </c>
      <c r="AA53" s="79">
        <f t="shared" ref="AA53" si="70">Z53+Z54</f>
        <v>51.149999999999991</v>
      </c>
      <c r="AB53" s="81">
        <f t="shared" ref="AB53" si="71">IF(AA53&gt;0,RANK(AA53,$AA$37:$AA$54,0),0)</f>
        <v>1</v>
      </c>
    </row>
    <row r="54" spans="1:28" s="30" customFormat="1" ht="18" customHeight="1" thickBot="1" x14ac:dyDescent="0.3">
      <c r="A54" s="30">
        <v>53</v>
      </c>
      <c r="B54" s="60">
        <v>97</v>
      </c>
      <c r="C54" s="62" t="s">
        <v>169</v>
      </c>
      <c r="D54" s="64" t="s">
        <v>162</v>
      </c>
      <c r="E54" s="58" t="s">
        <v>228</v>
      </c>
      <c r="F54" s="32">
        <v>8.1999999999999993</v>
      </c>
      <c r="G54" s="32">
        <v>8</v>
      </c>
      <c r="H54" s="32">
        <v>8.5</v>
      </c>
      <c r="I54" s="32"/>
      <c r="J54" s="33">
        <f t="shared" si="45"/>
        <v>3</v>
      </c>
      <c r="K54" s="33">
        <f t="shared" si="46"/>
        <v>8.1999999999999993</v>
      </c>
      <c r="L54" s="33">
        <f t="shared" si="47"/>
        <v>8.1999999999999993</v>
      </c>
      <c r="M54" s="34">
        <f t="shared" si="48"/>
        <v>8.2333333333333325</v>
      </c>
      <c r="N54" s="35">
        <f t="shared" si="49"/>
        <v>16.466666666666665</v>
      </c>
      <c r="O54" s="36">
        <v>7.7</v>
      </c>
      <c r="P54" s="36">
        <v>7.9</v>
      </c>
      <c r="Q54" s="36">
        <v>8</v>
      </c>
      <c r="R54" s="36">
        <v>8</v>
      </c>
      <c r="S54" s="37">
        <f t="shared" si="50"/>
        <v>4</v>
      </c>
      <c r="T54" s="37">
        <f t="shared" si="51"/>
        <v>15.900000000000002</v>
      </c>
      <c r="U54" s="37">
        <f t="shared" si="52"/>
        <v>7.9500000000000011</v>
      </c>
      <c r="V54" s="37">
        <f t="shared" si="53"/>
        <v>7.9</v>
      </c>
      <c r="W54" s="38">
        <f t="shared" si="54"/>
        <v>7.9500000000000011</v>
      </c>
      <c r="X54" s="39">
        <v>0.5</v>
      </c>
      <c r="Y54" s="39"/>
      <c r="Z54" s="40">
        <f t="shared" si="55"/>
        <v>24.916666666666664</v>
      </c>
      <c r="AA54" s="80"/>
      <c r="AB54" s="82"/>
    </row>
    <row r="55" spans="1:28" s="30" customFormat="1" ht="18" customHeight="1" x14ac:dyDescent="0.25">
      <c r="A55" s="30">
        <v>54</v>
      </c>
      <c r="B55" s="27" t="s">
        <v>0</v>
      </c>
      <c r="C55" s="28" t="s">
        <v>21</v>
      </c>
      <c r="D55" s="29" t="s">
        <v>2</v>
      </c>
      <c r="E55" s="29" t="s">
        <v>225</v>
      </c>
      <c r="F55" s="18" t="s">
        <v>206</v>
      </c>
      <c r="G55" s="18" t="s">
        <v>207</v>
      </c>
      <c r="H55" s="18" t="s">
        <v>208</v>
      </c>
      <c r="I55" s="18" t="s">
        <v>209</v>
      </c>
      <c r="J55" s="19" t="s">
        <v>210</v>
      </c>
      <c r="K55" s="19" t="s">
        <v>211</v>
      </c>
      <c r="L55" s="20" t="s">
        <v>212</v>
      </c>
      <c r="M55" s="19" t="s">
        <v>213</v>
      </c>
      <c r="N55" s="21" t="s">
        <v>214</v>
      </c>
      <c r="O55" s="18" t="s">
        <v>215</v>
      </c>
      <c r="P55" s="18" t="s">
        <v>216</v>
      </c>
      <c r="Q55" s="18" t="s">
        <v>217</v>
      </c>
      <c r="R55" s="18" t="s">
        <v>218</v>
      </c>
      <c r="S55" s="22" t="s">
        <v>210</v>
      </c>
      <c r="T55" s="22" t="s">
        <v>219</v>
      </c>
      <c r="U55" s="22" t="s">
        <v>212</v>
      </c>
      <c r="V55" s="19" t="s">
        <v>213</v>
      </c>
      <c r="W55" s="21" t="s">
        <v>220</v>
      </c>
      <c r="X55" s="23" t="s">
        <v>221</v>
      </c>
      <c r="Y55" s="23" t="s">
        <v>222</v>
      </c>
      <c r="Z55" s="21" t="s">
        <v>229</v>
      </c>
      <c r="AA55" s="21" t="s">
        <v>223</v>
      </c>
      <c r="AB55" s="24" t="s">
        <v>224</v>
      </c>
    </row>
    <row r="56" spans="1:28" s="30" customFormat="1" ht="18" customHeight="1" x14ac:dyDescent="0.25">
      <c r="A56" s="30">
        <v>55</v>
      </c>
      <c r="B56" s="59">
        <v>98</v>
      </c>
      <c r="C56" s="61" t="s">
        <v>122</v>
      </c>
      <c r="D56" s="57" t="s">
        <v>121</v>
      </c>
      <c r="E56" s="57" t="s">
        <v>227</v>
      </c>
      <c r="F56" s="9">
        <v>7</v>
      </c>
      <c r="G56" s="9">
        <v>7</v>
      </c>
      <c r="H56" s="9">
        <v>7</v>
      </c>
      <c r="I56" s="9"/>
      <c r="J56" s="10">
        <f>COUNT(F56:I56)</f>
        <v>3</v>
      </c>
      <c r="K56" s="10">
        <f>SUM(F56:I56)-(MAX(F56:I56)+MIN(F56:I56))</f>
        <v>7</v>
      </c>
      <c r="L56" s="10">
        <f>(K56/(J56-2))</f>
        <v>7</v>
      </c>
      <c r="M56" s="11">
        <f>IF(J56&gt;0,SUM(F56:I56)/J56,0)</f>
        <v>7</v>
      </c>
      <c r="N56" s="12">
        <f>IF(J56=4,L56,M56)*2</f>
        <v>14</v>
      </c>
      <c r="O56" s="13">
        <v>6.7</v>
      </c>
      <c r="P56" s="13">
        <v>7.5</v>
      </c>
      <c r="Q56" s="13">
        <v>6.6</v>
      </c>
      <c r="R56" s="13">
        <v>6.4</v>
      </c>
      <c r="S56" s="14">
        <f>COUNT(O56:R56)</f>
        <v>4</v>
      </c>
      <c r="T56" s="14">
        <f>SUM(O56:R56)-(MAX(O56:R56)+MIN(O56:R56))</f>
        <v>13.299999999999995</v>
      </c>
      <c r="U56" s="14">
        <f>T56/(S56-2)</f>
        <v>6.6499999999999977</v>
      </c>
      <c r="V56" s="14">
        <f>IF(S56&gt;0,SUM(O56:R56)/S56,0)</f>
        <v>6.7999999999999989</v>
      </c>
      <c r="W56" s="15">
        <f>IF(S56=4,U56,V56)</f>
        <v>6.6499999999999977</v>
      </c>
      <c r="X56" s="66">
        <v>0.5</v>
      </c>
      <c r="Y56" s="66"/>
      <c r="Z56" s="17">
        <f>SUM(N56+W56+X56-Y56)</f>
        <v>21.15</v>
      </c>
      <c r="AA56" s="79">
        <f>Z56+Z57</f>
        <v>43.816666666666663</v>
      </c>
      <c r="AB56" s="81">
        <f>IF(AA56&gt;0,RANK(AA56,$AA$56:$AA$59,0),0)</f>
        <v>2</v>
      </c>
    </row>
    <row r="57" spans="1:28" s="30" customFormat="1" ht="18" customHeight="1" thickBot="1" x14ac:dyDescent="0.3">
      <c r="A57" s="30">
        <v>56</v>
      </c>
      <c r="B57" s="60">
        <v>98</v>
      </c>
      <c r="C57" s="62" t="s">
        <v>122</v>
      </c>
      <c r="D57" s="58" t="s">
        <v>121</v>
      </c>
      <c r="E57" s="58" t="s">
        <v>228</v>
      </c>
      <c r="F57" s="32">
        <v>7.5</v>
      </c>
      <c r="G57" s="32">
        <v>7.5</v>
      </c>
      <c r="H57" s="32">
        <v>7.6</v>
      </c>
      <c r="I57" s="32"/>
      <c r="J57" s="33">
        <f>COUNT(F57:I57)</f>
        <v>3</v>
      </c>
      <c r="K57" s="33">
        <f>SUM(F57:I57)-(MAX(F57:I57)+MIN(F57:I57))</f>
        <v>7.5000000000000018</v>
      </c>
      <c r="L57" s="33">
        <f>(K57/(J57-2))</f>
        <v>7.5000000000000018</v>
      </c>
      <c r="M57" s="34">
        <f>IF(J57&gt;0,SUM(F57:I57)/J57,0)</f>
        <v>7.5333333333333341</v>
      </c>
      <c r="N57" s="35">
        <f>IF(J57=4,L57,M57)*2</f>
        <v>15.066666666666668</v>
      </c>
      <c r="O57" s="36">
        <v>7.8</v>
      </c>
      <c r="P57" s="36">
        <v>6.9</v>
      </c>
      <c r="Q57" s="36">
        <v>7.2</v>
      </c>
      <c r="R57" s="36">
        <v>7</v>
      </c>
      <c r="S57" s="37">
        <f>COUNT(O57:R57)</f>
        <v>4</v>
      </c>
      <c r="T57" s="37">
        <f>SUM(O57:R57)-(MAX(O57:R57)+MIN(O57:R57))</f>
        <v>14.2</v>
      </c>
      <c r="U57" s="37">
        <f>T57/(S57-2)</f>
        <v>7.1</v>
      </c>
      <c r="V57" s="37">
        <f>IF(S57&gt;0,SUM(O57:R57)/S57,0)</f>
        <v>7.2249999999999996</v>
      </c>
      <c r="W57" s="38">
        <f>IF(S57=4,U57,V57)</f>
        <v>7.1</v>
      </c>
      <c r="X57" s="39">
        <v>0.5</v>
      </c>
      <c r="Y57" s="39"/>
      <c r="Z57" s="40">
        <f>SUM(N57+W57+X57-Y57)</f>
        <v>22.666666666666668</v>
      </c>
      <c r="AA57" s="80"/>
      <c r="AB57" s="82"/>
    </row>
    <row r="58" spans="1:28" s="30" customFormat="1" ht="18" customHeight="1" x14ac:dyDescent="0.25">
      <c r="A58" s="30">
        <v>57</v>
      </c>
      <c r="B58" s="59">
        <v>99</v>
      </c>
      <c r="C58" s="61" t="s">
        <v>168</v>
      </c>
      <c r="D58" s="57" t="s">
        <v>164</v>
      </c>
      <c r="E58" s="57" t="s">
        <v>227</v>
      </c>
      <c r="F58" s="9">
        <v>8.6999999999999993</v>
      </c>
      <c r="G58" s="9">
        <v>9.1999999999999993</v>
      </c>
      <c r="H58" s="9">
        <v>8.6999999999999993</v>
      </c>
      <c r="I58" s="9"/>
      <c r="J58" s="10">
        <f>COUNT(F58:I58)</f>
        <v>3</v>
      </c>
      <c r="K58" s="10">
        <f>SUM(F58:I58)-(MAX(F58:I58)+MIN(F58:I58))</f>
        <v>8.6999999999999993</v>
      </c>
      <c r="L58" s="10">
        <f>(K58/(J58-2))</f>
        <v>8.6999999999999993</v>
      </c>
      <c r="M58" s="11">
        <f>IF(J58&gt;0,SUM(F58:I58)/J58,0)</f>
        <v>8.8666666666666654</v>
      </c>
      <c r="N58" s="12">
        <f>IF(J58=4,L58,M58)*2</f>
        <v>17.733333333333331</v>
      </c>
      <c r="O58" s="13">
        <v>8.6999999999999993</v>
      </c>
      <c r="P58" s="13">
        <v>8.1999999999999993</v>
      </c>
      <c r="Q58" s="13">
        <v>8.4</v>
      </c>
      <c r="R58" s="13">
        <v>8.6</v>
      </c>
      <c r="S58" s="14">
        <f>COUNT(O58:R58)</f>
        <v>4</v>
      </c>
      <c r="T58" s="14">
        <f>SUM(O58:R58)-(MAX(O58:R58)+MIN(O58:R58))</f>
        <v>17</v>
      </c>
      <c r="U58" s="14">
        <f>T58/(S58-2)</f>
        <v>8.5</v>
      </c>
      <c r="V58" s="14">
        <f>IF(S58&gt;0,SUM(O58:R58)/S58,0)</f>
        <v>8.4749999999999996</v>
      </c>
      <c r="W58" s="15">
        <f>IF(S58=4,U58,V58)</f>
        <v>8.5</v>
      </c>
      <c r="X58" s="41">
        <v>0.5</v>
      </c>
      <c r="Y58" s="66"/>
      <c r="Z58" s="17">
        <f>SUM(N58+W58+X58-Y58)</f>
        <v>26.733333333333331</v>
      </c>
      <c r="AA58" s="79">
        <f>Z58+Z59</f>
        <v>52.933333333333337</v>
      </c>
      <c r="AB58" s="81">
        <f>IF(AA58&gt;0,RANK(AA58,$AA$56:$AA$59,0),0)</f>
        <v>1</v>
      </c>
    </row>
    <row r="59" spans="1:28" s="30" customFormat="1" ht="18" customHeight="1" thickBot="1" x14ac:dyDescent="0.3">
      <c r="A59" s="30">
        <v>58</v>
      </c>
      <c r="B59" s="60">
        <v>99</v>
      </c>
      <c r="C59" s="62" t="s">
        <v>168</v>
      </c>
      <c r="D59" s="58" t="s">
        <v>164</v>
      </c>
      <c r="E59" s="58" t="s">
        <v>228</v>
      </c>
      <c r="F59" s="32">
        <v>8.5</v>
      </c>
      <c r="G59" s="32">
        <v>8.8000000000000007</v>
      </c>
      <c r="H59" s="32">
        <v>8.8000000000000007</v>
      </c>
      <c r="I59" s="32"/>
      <c r="J59" s="33">
        <f>COUNT(F59:I59)</f>
        <v>3</v>
      </c>
      <c r="K59" s="33">
        <f>SUM(F59:I59)-(MAX(F59:I59)+MIN(F59:I59))</f>
        <v>8.8000000000000007</v>
      </c>
      <c r="L59" s="33">
        <f>(K59/(J59-2))</f>
        <v>8.8000000000000007</v>
      </c>
      <c r="M59" s="34">
        <f>IF(J59&gt;0,SUM(F59:I59)/J59,0)</f>
        <v>8.7000000000000011</v>
      </c>
      <c r="N59" s="35">
        <f>IF(J59=4,L59,M59)*2</f>
        <v>17.400000000000002</v>
      </c>
      <c r="O59" s="36">
        <v>8.6</v>
      </c>
      <c r="P59" s="36">
        <v>8.4</v>
      </c>
      <c r="Q59" s="36">
        <v>8.1999999999999993</v>
      </c>
      <c r="R59" s="36">
        <v>8.1999999999999993</v>
      </c>
      <c r="S59" s="37">
        <f>COUNT(O59:R59)</f>
        <v>4</v>
      </c>
      <c r="T59" s="37">
        <f>SUM(O59:R59)-(MAX(O59:R59)+MIN(O59:R59))</f>
        <v>16.600000000000001</v>
      </c>
      <c r="U59" s="37">
        <f>T59/(S59-2)</f>
        <v>8.3000000000000007</v>
      </c>
      <c r="V59" s="37">
        <f>IF(S59&gt;0,SUM(O59:R59)/S59,0)</f>
        <v>8.35</v>
      </c>
      <c r="W59" s="38">
        <f>IF(S59=4,U59,V59)</f>
        <v>8.3000000000000007</v>
      </c>
      <c r="X59" s="39">
        <v>0.5</v>
      </c>
      <c r="Y59" s="39"/>
      <c r="Z59" s="40">
        <f>SUM(N59+W59+X59-Y59)</f>
        <v>26.200000000000003</v>
      </c>
      <c r="AA59" s="80"/>
      <c r="AB59" s="82"/>
    </row>
    <row r="60" spans="1:28" s="30" customFormat="1" ht="18" customHeight="1" x14ac:dyDescent="0.25">
      <c r="A60" s="30">
        <v>59</v>
      </c>
      <c r="B60" s="27" t="s">
        <v>0</v>
      </c>
      <c r="C60" s="28" t="s">
        <v>22</v>
      </c>
      <c r="D60" s="29" t="s">
        <v>2</v>
      </c>
      <c r="E60" s="29" t="s">
        <v>225</v>
      </c>
      <c r="F60" s="18" t="s">
        <v>206</v>
      </c>
      <c r="G60" s="18" t="s">
        <v>207</v>
      </c>
      <c r="H60" s="18" t="s">
        <v>208</v>
      </c>
      <c r="I60" s="18" t="s">
        <v>209</v>
      </c>
      <c r="J60" s="19" t="s">
        <v>210</v>
      </c>
      <c r="K60" s="19" t="s">
        <v>211</v>
      </c>
      <c r="L60" s="20" t="s">
        <v>212</v>
      </c>
      <c r="M60" s="19" t="s">
        <v>213</v>
      </c>
      <c r="N60" s="21" t="s">
        <v>214</v>
      </c>
      <c r="O60" s="18" t="s">
        <v>215</v>
      </c>
      <c r="P60" s="18" t="s">
        <v>216</v>
      </c>
      <c r="Q60" s="18" t="s">
        <v>217</v>
      </c>
      <c r="R60" s="18" t="s">
        <v>218</v>
      </c>
      <c r="S60" s="22" t="s">
        <v>210</v>
      </c>
      <c r="T60" s="22" t="s">
        <v>219</v>
      </c>
      <c r="U60" s="22" t="s">
        <v>212</v>
      </c>
      <c r="V60" s="19" t="s">
        <v>213</v>
      </c>
      <c r="W60" s="21" t="s">
        <v>220</v>
      </c>
      <c r="X60" s="42" t="s">
        <v>221</v>
      </c>
      <c r="Y60" s="23" t="s">
        <v>222</v>
      </c>
      <c r="Z60" s="21" t="s">
        <v>229</v>
      </c>
      <c r="AA60" s="21" t="s">
        <v>223</v>
      </c>
      <c r="AB60" s="24" t="s">
        <v>224</v>
      </c>
    </row>
    <row r="61" spans="1:28" s="30" customFormat="1" ht="18" customHeight="1" x14ac:dyDescent="0.25">
      <c r="A61" s="30">
        <v>60</v>
      </c>
      <c r="B61" s="59">
        <v>100</v>
      </c>
      <c r="C61" s="61" t="s">
        <v>133</v>
      </c>
      <c r="D61" s="57" t="s">
        <v>130</v>
      </c>
      <c r="E61" s="57" t="s">
        <v>227</v>
      </c>
      <c r="F61" s="9">
        <v>6.8</v>
      </c>
      <c r="G61" s="9">
        <v>6.9</v>
      </c>
      <c r="H61" s="9">
        <v>6.5</v>
      </c>
      <c r="I61" s="9"/>
      <c r="J61" s="10">
        <f t="shared" ref="J61:J66" si="72">COUNT(F61:I61)</f>
        <v>3</v>
      </c>
      <c r="K61" s="10">
        <f t="shared" ref="K61:K66" si="73">SUM(F61:I61)-(MAX(F61:I61)+MIN(F61:I61))</f>
        <v>6.7999999999999989</v>
      </c>
      <c r="L61" s="10">
        <f t="shared" ref="L61:L66" si="74">(K61/(J61-2))</f>
        <v>6.7999999999999989</v>
      </c>
      <c r="M61" s="11">
        <f t="shared" ref="M61:M66" si="75">IF(J61&gt;0,SUM(F61:I61)/J61,0)</f>
        <v>6.7333333333333334</v>
      </c>
      <c r="N61" s="12">
        <f t="shared" ref="N61:N66" si="76">IF(J61=4,L61,M61)*2</f>
        <v>13.466666666666667</v>
      </c>
      <c r="O61" s="13">
        <v>7.1</v>
      </c>
      <c r="P61" s="13">
        <v>6.2</v>
      </c>
      <c r="Q61" s="13">
        <v>6.8</v>
      </c>
      <c r="R61" s="13">
        <v>7.1</v>
      </c>
      <c r="S61" s="14">
        <f t="shared" ref="S61:S66" si="77">COUNT(O61:R61)</f>
        <v>4</v>
      </c>
      <c r="T61" s="14">
        <f t="shared" ref="T61:T66" si="78">SUM(O61:R61)-(MAX(O61:R61)+MIN(O61:R61))</f>
        <v>13.900000000000002</v>
      </c>
      <c r="U61" s="14">
        <f t="shared" ref="U61:U66" si="79">T61/(S61-2)</f>
        <v>6.9500000000000011</v>
      </c>
      <c r="V61" s="14">
        <f t="shared" ref="V61:V66" si="80">IF(S61&gt;0,SUM(O61:R61)/S61,0)</f>
        <v>6.8000000000000007</v>
      </c>
      <c r="W61" s="15">
        <f t="shared" ref="W61:W66" si="81">IF(S61=4,U61,V61)</f>
        <v>6.9500000000000011</v>
      </c>
      <c r="X61" s="66">
        <v>0.4</v>
      </c>
      <c r="Y61" s="66"/>
      <c r="Z61" s="17">
        <f t="shared" ref="Z61:Z66" si="82">SUM(N61+W61+X61-Y61)</f>
        <v>20.816666666666666</v>
      </c>
      <c r="AA61" s="79">
        <f>Z61+Z62</f>
        <v>40.810666666666663</v>
      </c>
      <c r="AB61" s="81">
        <f>IF(AA61&gt;0,RANK(AA61,$AA$61:$AA$66,0),0)</f>
        <v>3</v>
      </c>
    </row>
    <row r="62" spans="1:28" s="30" customFormat="1" ht="18" customHeight="1" thickBot="1" x14ac:dyDescent="0.3">
      <c r="A62" s="30">
        <v>61</v>
      </c>
      <c r="B62" s="60">
        <v>100</v>
      </c>
      <c r="C62" s="62" t="s">
        <v>133</v>
      </c>
      <c r="D62" s="58" t="s">
        <v>130</v>
      </c>
      <c r="E62" s="58" t="s">
        <v>228</v>
      </c>
      <c r="F62" s="32">
        <v>6.5</v>
      </c>
      <c r="G62" s="32">
        <v>6.5</v>
      </c>
      <c r="H62" s="32">
        <v>6.2</v>
      </c>
      <c r="I62" s="32"/>
      <c r="J62" s="33">
        <f t="shared" si="72"/>
        <v>3</v>
      </c>
      <c r="K62" s="33">
        <f t="shared" si="73"/>
        <v>6.5</v>
      </c>
      <c r="L62" s="33">
        <f t="shared" si="74"/>
        <v>6.5</v>
      </c>
      <c r="M62" s="34">
        <f t="shared" si="75"/>
        <v>6.3999999999999995</v>
      </c>
      <c r="N62" s="35">
        <f t="shared" si="76"/>
        <v>12.799999999999999</v>
      </c>
      <c r="O62" s="36">
        <v>7.2</v>
      </c>
      <c r="P62" s="36">
        <v>7.5</v>
      </c>
      <c r="Q62" s="36">
        <v>7.8</v>
      </c>
      <c r="R62" s="36">
        <v>7</v>
      </c>
      <c r="S62" s="37">
        <f t="shared" si="77"/>
        <v>4</v>
      </c>
      <c r="T62" s="37">
        <f t="shared" si="78"/>
        <v>14.7</v>
      </c>
      <c r="U62" s="37">
        <f t="shared" si="79"/>
        <v>7.35</v>
      </c>
      <c r="V62" s="37">
        <f t="shared" si="80"/>
        <v>7.375</v>
      </c>
      <c r="W62" s="38">
        <f t="shared" si="81"/>
        <v>7.35</v>
      </c>
      <c r="X62" s="39">
        <v>0.14399999999999999</v>
      </c>
      <c r="Y62" s="39">
        <v>0.3</v>
      </c>
      <c r="Z62" s="40">
        <f t="shared" si="82"/>
        <v>19.993999999999996</v>
      </c>
      <c r="AA62" s="80"/>
      <c r="AB62" s="82"/>
    </row>
    <row r="63" spans="1:28" s="30" customFormat="1" ht="18" customHeight="1" x14ac:dyDescent="0.25">
      <c r="A63" s="30">
        <v>62</v>
      </c>
      <c r="B63" s="59">
        <v>101</v>
      </c>
      <c r="C63" s="61" t="s">
        <v>167</v>
      </c>
      <c r="D63" s="57" t="s">
        <v>164</v>
      </c>
      <c r="E63" s="57" t="s">
        <v>227</v>
      </c>
      <c r="F63" s="9">
        <v>8.5</v>
      </c>
      <c r="G63" s="9">
        <v>8.5</v>
      </c>
      <c r="H63" s="9">
        <v>8</v>
      </c>
      <c r="I63" s="9"/>
      <c r="J63" s="10">
        <f t="shared" si="72"/>
        <v>3</v>
      </c>
      <c r="K63" s="10">
        <f t="shared" si="73"/>
        <v>8.5</v>
      </c>
      <c r="L63" s="10">
        <f t="shared" si="74"/>
        <v>8.5</v>
      </c>
      <c r="M63" s="11">
        <f t="shared" si="75"/>
        <v>8.3333333333333339</v>
      </c>
      <c r="N63" s="12">
        <f t="shared" si="76"/>
        <v>16.666666666666668</v>
      </c>
      <c r="O63" s="13">
        <v>8.1999999999999993</v>
      </c>
      <c r="P63" s="13">
        <v>8.4</v>
      </c>
      <c r="Q63" s="13">
        <v>7.6</v>
      </c>
      <c r="R63" s="13">
        <v>8</v>
      </c>
      <c r="S63" s="14">
        <f t="shared" si="77"/>
        <v>4</v>
      </c>
      <c r="T63" s="14">
        <f t="shared" si="78"/>
        <v>16.200000000000003</v>
      </c>
      <c r="U63" s="14">
        <f t="shared" si="79"/>
        <v>8.1000000000000014</v>
      </c>
      <c r="V63" s="14">
        <f t="shared" si="80"/>
        <v>8.0500000000000007</v>
      </c>
      <c r="W63" s="15">
        <f t="shared" si="81"/>
        <v>8.1000000000000014</v>
      </c>
      <c r="X63" s="66">
        <v>0.3</v>
      </c>
      <c r="Y63" s="66"/>
      <c r="Z63" s="17">
        <f t="shared" si="82"/>
        <v>25.06666666666667</v>
      </c>
      <c r="AA63" s="79">
        <f>Z63+Z64</f>
        <v>48.650000000000006</v>
      </c>
      <c r="AB63" s="81">
        <f t="shared" ref="AB63" si="83">IF(AA63&gt;0,RANK(AA63,$AA$61:$AA$66,0),0)</f>
        <v>1</v>
      </c>
    </row>
    <row r="64" spans="1:28" s="30" customFormat="1" ht="18" customHeight="1" thickBot="1" x14ac:dyDescent="0.3">
      <c r="A64" s="30">
        <v>63</v>
      </c>
      <c r="B64" s="60">
        <v>101</v>
      </c>
      <c r="C64" s="62" t="s">
        <v>167</v>
      </c>
      <c r="D64" s="58" t="s">
        <v>164</v>
      </c>
      <c r="E64" s="58" t="s">
        <v>228</v>
      </c>
      <c r="F64" s="32">
        <v>7.4</v>
      </c>
      <c r="G64" s="32">
        <v>7.6</v>
      </c>
      <c r="H64" s="32">
        <v>7.7</v>
      </c>
      <c r="I64" s="32"/>
      <c r="J64" s="33">
        <f t="shared" si="72"/>
        <v>3</v>
      </c>
      <c r="K64" s="33">
        <f t="shared" si="73"/>
        <v>7.5999999999999979</v>
      </c>
      <c r="L64" s="33">
        <f t="shared" si="74"/>
        <v>7.5999999999999979</v>
      </c>
      <c r="M64" s="34">
        <f t="shared" si="75"/>
        <v>7.5666666666666664</v>
      </c>
      <c r="N64" s="35">
        <f t="shared" si="76"/>
        <v>15.133333333333333</v>
      </c>
      <c r="O64" s="36">
        <v>8.4</v>
      </c>
      <c r="P64" s="36">
        <v>7.7</v>
      </c>
      <c r="Q64" s="36">
        <v>8.1</v>
      </c>
      <c r="R64" s="36">
        <v>8.1999999999999993</v>
      </c>
      <c r="S64" s="37">
        <f t="shared" si="77"/>
        <v>4</v>
      </c>
      <c r="T64" s="37">
        <f t="shared" si="78"/>
        <v>16.300000000000004</v>
      </c>
      <c r="U64" s="37">
        <f t="shared" si="79"/>
        <v>8.1500000000000021</v>
      </c>
      <c r="V64" s="37">
        <f t="shared" si="80"/>
        <v>8.1000000000000014</v>
      </c>
      <c r="W64" s="38">
        <f t="shared" si="81"/>
        <v>8.1500000000000021</v>
      </c>
      <c r="X64" s="39">
        <v>0.3</v>
      </c>
      <c r="Y64" s="39"/>
      <c r="Z64" s="40">
        <f t="shared" si="82"/>
        <v>23.583333333333336</v>
      </c>
      <c r="AA64" s="80"/>
      <c r="AB64" s="82"/>
    </row>
    <row r="65" spans="1:28" s="30" customFormat="1" ht="18" customHeight="1" x14ac:dyDescent="0.25">
      <c r="A65" s="30">
        <v>64</v>
      </c>
      <c r="B65" s="59">
        <v>132</v>
      </c>
      <c r="C65" s="61" t="s">
        <v>191</v>
      </c>
      <c r="D65" s="57" t="s">
        <v>42</v>
      </c>
      <c r="E65" s="57" t="s">
        <v>227</v>
      </c>
      <c r="F65" s="9">
        <v>8</v>
      </c>
      <c r="G65" s="9">
        <v>8</v>
      </c>
      <c r="H65" s="9">
        <v>7.5</v>
      </c>
      <c r="I65" s="9"/>
      <c r="J65" s="10">
        <f t="shared" si="72"/>
        <v>3</v>
      </c>
      <c r="K65" s="10">
        <f t="shared" si="73"/>
        <v>8</v>
      </c>
      <c r="L65" s="10">
        <f t="shared" si="74"/>
        <v>8</v>
      </c>
      <c r="M65" s="11">
        <f t="shared" si="75"/>
        <v>7.833333333333333</v>
      </c>
      <c r="N65" s="12">
        <f t="shared" si="76"/>
        <v>15.666666666666666</v>
      </c>
      <c r="O65" s="13">
        <v>7.4</v>
      </c>
      <c r="P65" s="13">
        <v>7</v>
      </c>
      <c r="Q65" s="13">
        <v>6.8</v>
      </c>
      <c r="R65" s="13">
        <v>7.2</v>
      </c>
      <c r="S65" s="14">
        <f t="shared" si="77"/>
        <v>4</v>
      </c>
      <c r="T65" s="14">
        <f t="shared" si="78"/>
        <v>14.2</v>
      </c>
      <c r="U65" s="14">
        <f t="shared" si="79"/>
        <v>7.1</v>
      </c>
      <c r="V65" s="14">
        <f t="shared" si="80"/>
        <v>7.1</v>
      </c>
      <c r="W65" s="15">
        <f t="shared" si="81"/>
        <v>7.1</v>
      </c>
      <c r="X65" s="66">
        <v>0.5</v>
      </c>
      <c r="Y65" s="66">
        <v>0.3</v>
      </c>
      <c r="Z65" s="17">
        <f t="shared" si="82"/>
        <v>22.966666666666665</v>
      </c>
      <c r="AA65" s="79">
        <f>Z65+Z66</f>
        <v>46.683333333333337</v>
      </c>
      <c r="AB65" s="81">
        <f t="shared" ref="AB65" si="84">IF(AA65&gt;0,RANK(AA65,$AA$61:$AA$66,0),0)</f>
        <v>2</v>
      </c>
    </row>
    <row r="66" spans="1:28" s="30" customFormat="1" ht="18" customHeight="1" thickBot="1" x14ac:dyDescent="0.3">
      <c r="A66" s="30">
        <v>65</v>
      </c>
      <c r="B66" s="60">
        <v>132</v>
      </c>
      <c r="C66" s="62" t="s">
        <v>191</v>
      </c>
      <c r="D66" s="58" t="s">
        <v>42</v>
      </c>
      <c r="E66" s="58" t="s">
        <v>228</v>
      </c>
      <c r="F66" s="32">
        <v>7.4</v>
      </c>
      <c r="G66" s="32">
        <v>7.6</v>
      </c>
      <c r="H66" s="32">
        <v>7.9</v>
      </c>
      <c r="I66" s="32"/>
      <c r="J66" s="33">
        <f t="shared" si="72"/>
        <v>3</v>
      </c>
      <c r="K66" s="33">
        <f t="shared" si="73"/>
        <v>7.5999999999999979</v>
      </c>
      <c r="L66" s="33">
        <f t="shared" si="74"/>
        <v>7.5999999999999979</v>
      </c>
      <c r="M66" s="34">
        <f t="shared" si="75"/>
        <v>7.6333333333333329</v>
      </c>
      <c r="N66" s="35">
        <f t="shared" si="76"/>
        <v>15.266666666666666</v>
      </c>
      <c r="O66" s="36">
        <v>7.9</v>
      </c>
      <c r="P66" s="36">
        <v>8</v>
      </c>
      <c r="Q66" s="36">
        <v>8.1999999999999993</v>
      </c>
      <c r="R66" s="36">
        <v>7.5</v>
      </c>
      <c r="S66" s="37">
        <f t="shared" si="77"/>
        <v>4</v>
      </c>
      <c r="T66" s="37">
        <f t="shared" si="78"/>
        <v>15.900000000000002</v>
      </c>
      <c r="U66" s="37">
        <f t="shared" si="79"/>
        <v>7.9500000000000011</v>
      </c>
      <c r="V66" s="37">
        <f t="shared" si="80"/>
        <v>7.9</v>
      </c>
      <c r="W66" s="38">
        <f t="shared" si="81"/>
        <v>7.9500000000000011</v>
      </c>
      <c r="X66" s="39">
        <v>0.5</v>
      </c>
      <c r="Y66" s="39"/>
      <c r="Z66" s="40">
        <f t="shared" si="82"/>
        <v>23.716666666666669</v>
      </c>
      <c r="AA66" s="80"/>
      <c r="AB66" s="82"/>
    </row>
    <row r="67" spans="1:28" s="30" customFormat="1" ht="18" customHeight="1" x14ac:dyDescent="0.25">
      <c r="A67" s="30">
        <v>66</v>
      </c>
      <c r="B67" s="27" t="s">
        <v>0</v>
      </c>
      <c r="C67" s="28" t="s">
        <v>188</v>
      </c>
      <c r="D67" s="29" t="s">
        <v>2</v>
      </c>
      <c r="E67" s="29" t="s">
        <v>225</v>
      </c>
      <c r="F67" s="18" t="s">
        <v>206</v>
      </c>
      <c r="G67" s="18" t="s">
        <v>207</v>
      </c>
      <c r="H67" s="18" t="s">
        <v>208</v>
      </c>
      <c r="I67" s="18" t="s">
        <v>209</v>
      </c>
      <c r="J67" s="19" t="s">
        <v>210</v>
      </c>
      <c r="K67" s="19" t="s">
        <v>211</v>
      </c>
      <c r="L67" s="20" t="s">
        <v>212</v>
      </c>
      <c r="M67" s="19" t="s">
        <v>213</v>
      </c>
      <c r="N67" s="21" t="s">
        <v>214</v>
      </c>
      <c r="O67" s="18" t="s">
        <v>215</v>
      </c>
      <c r="P67" s="18" t="s">
        <v>216</v>
      </c>
      <c r="Q67" s="18" t="s">
        <v>217</v>
      </c>
      <c r="R67" s="18" t="s">
        <v>218</v>
      </c>
      <c r="S67" s="22" t="s">
        <v>210</v>
      </c>
      <c r="T67" s="22" t="s">
        <v>219</v>
      </c>
      <c r="U67" s="22" t="s">
        <v>212</v>
      </c>
      <c r="V67" s="19" t="s">
        <v>213</v>
      </c>
      <c r="W67" s="21" t="s">
        <v>220</v>
      </c>
      <c r="X67" s="23" t="s">
        <v>221</v>
      </c>
      <c r="Y67" s="23" t="s">
        <v>222</v>
      </c>
      <c r="Z67" s="21" t="s">
        <v>229</v>
      </c>
      <c r="AA67" s="21" t="s">
        <v>223</v>
      </c>
      <c r="AB67" s="24" t="s">
        <v>224</v>
      </c>
    </row>
    <row r="68" spans="1:28" s="30" customFormat="1" ht="18" customHeight="1" x14ac:dyDescent="0.25">
      <c r="A68" s="30">
        <v>67</v>
      </c>
      <c r="B68" s="59">
        <v>103</v>
      </c>
      <c r="C68" s="61" t="s">
        <v>51</v>
      </c>
      <c r="D68" s="57" t="s">
        <v>46</v>
      </c>
      <c r="E68" s="57" t="s">
        <v>227</v>
      </c>
      <c r="F68" s="9">
        <v>6.8</v>
      </c>
      <c r="G68" s="9">
        <v>7.2</v>
      </c>
      <c r="H68" s="9">
        <v>6.9</v>
      </c>
      <c r="I68" s="9"/>
      <c r="J68" s="10">
        <f>COUNT(F68:I68)</f>
        <v>3</v>
      </c>
      <c r="K68" s="10">
        <f>SUM(F68:I68)-(MAX(F68:I68)+MIN(F68:I68))</f>
        <v>6.8999999999999986</v>
      </c>
      <c r="L68" s="10">
        <f>(K68/(J68-2))</f>
        <v>6.8999999999999986</v>
      </c>
      <c r="M68" s="11">
        <f>IF(J68&gt;0,SUM(F68:I68)/J68,0)</f>
        <v>6.9666666666666659</v>
      </c>
      <c r="N68" s="12">
        <f>IF(J68=4,L68,M68)*2</f>
        <v>13.933333333333332</v>
      </c>
      <c r="O68" s="13">
        <v>8</v>
      </c>
      <c r="P68" s="13">
        <v>7.4</v>
      </c>
      <c r="Q68" s="13">
        <v>7.5</v>
      </c>
      <c r="R68" s="13">
        <v>8</v>
      </c>
      <c r="S68" s="14">
        <f>COUNT(O68:R68)</f>
        <v>4</v>
      </c>
      <c r="T68" s="14">
        <f>SUM(O68:R68)-(MAX(O68:R68)+MIN(O68:R68))</f>
        <v>15.499999999999998</v>
      </c>
      <c r="U68" s="14">
        <f>T68/(S68-2)</f>
        <v>7.7499999999999991</v>
      </c>
      <c r="V68" s="14">
        <f>IF(S68&gt;0,SUM(O68:R68)/S68,0)</f>
        <v>7.7249999999999996</v>
      </c>
      <c r="W68" s="15">
        <f>IF(S68=4,U68,V68)</f>
        <v>7.7499999999999991</v>
      </c>
      <c r="X68" s="66">
        <v>0.56000000000000005</v>
      </c>
      <c r="Y68" s="66">
        <v>1.2</v>
      </c>
      <c r="Z68" s="17">
        <f>SUM(N68+W68+X68-Y68)</f>
        <v>21.043333333333329</v>
      </c>
      <c r="AA68" s="79">
        <f>Z68+Z69</f>
        <v>45.416666666666657</v>
      </c>
      <c r="AB68" s="81">
        <f>IF(AA68&gt;0,RANK(AA68,$AA$68:$AA$71,0),0)</f>
        <v>2</v>
      </c>
    </row>
    <row r="69" spans="1:28" s="30" customFormat="1" ht="18" customHeight="1" thickBot="1" x14ac:dyDescent="0.3">
      <c r="A69" s="30">
        <v>68</v>
      </c>
      <c r="B69" s="60">
        <v>103</v>
      </c>
      <c r="C69" s="62" t="s">
        <v>51</v>
      </c>
      <c r="D69" s="58" t="s">
        <v>46</v>
      </c>
      <c r="E69" s="58" t="s">
        <v>228</v>
      </c>
      <c r="F69" s="32">
        <v>7.9</v>
      </c>
      <c r="G69" s="32">
        <v>7.8</v>
      </c>
      <c r="H69" s="32">
        <v>8.1999999999999993</v>
      </c>
      <c r="I69" s="32"/>
      <c r="J69" s="33">
        <f>COUNT(F69:I69)</f>
        <v>3</v>
      </c>
      <c r="K69" s="33">
        <f>SUM(F69:I69)-(MAX(F69:I69)+MIN(F69:I69))</f>
        <v>7.8999999999999986</v>
      </c>
      <c r="L69" s="33">
        <f>(K69/(J69-2))</f>
        <v>7.8999999999999986</v>
      </c>
      <c r="M69" s="34">
        <f>IF(J69&gt;0,SUM(F69:I69)/J69,0)</f>
        <v>7.9666666666666659</v>
      </c>
      <c r="N69" s="35">
        <f>IF(J69=4,L69,M69)*2</f>
        <v>15.933333333333332</v>
      </c>
      <c r="O69" s="36">
        <v>8.6999999999999993</v>
      </c>
      <c r="P69" s="36">
        <v>8</v>
      </c>
      <c r="Q69" s="36">
        <v>8</v>
      </c>
      <c r="R69" s="36">
        <v>8.1999999999999993</v>
      </c>
      <c r="S69" s="37">
        <f>COUNT(O69:R69)</f>
        <v>4</v>
      </c>
      <c r="T69" s="37">
        <f>SUM(O69:R69)-(MAX(O69:R69)+MIN(O69:R69))</f>
        <v>16.2</v>
      </c>
      <c r="U69" s="37">
        <f>T69/(S69-2)</f>
        <v>8.1</v>
      </c>
      <c r="V69" s="37">
        <f>IF(S69&gt;0,SUM(O69:R69)/S69,0)</f>
        <v>8.2249999999999996</v>
      </c>
      <c r="W69" s="38">
        <f>IF(S69=4,U69,V69)</f>
        <v>8.1</v>
      </c>
      <c r="X69" s="39">
        <v>0.34</v>
      </c>
      <c r="Y69" s="39"/>
      <c r="Z69" s="40">
        <f>SUM(N69+W69+X69-Y69)</f>
        <v>24.373333333333331</v>
      </c>
      <c r="AA69" s="80"/>
      <c r="AB69" s="82"/>
    </row>
    <row r="70" spans="1:28" s="30" customFormat="1" ht="18" customHeight="1" x14ac:dyDescent="0.25">
      <c r="A70" s="30">
        <v>69</v>
      </c>
      <c r="B70" s="59">
        <v>104</v>
      </c>
      <c r="C70" s="61" t="s">
        <v>60</v>
      </c>
      <c r="D70" s="57" t="s">
        <v>55</v>
      </c>
      <c r="E70" s="57" t="s">
        <v>227</v>
      </c>
      <c r="F70" s="9">
        <v>8.1999999999999993</v>
      </c>
      <c r="G70" s="9">
        <v>8.5</v>
      </c>
      <c r="H70" s="9">
        <v>8</v>
      </c>
      <c r="I70" s="9"/>
      <c r="J70" s="10">
        <f>COUNT(F70:I70)</f>
        <v>3</v>
      </c>
      <c r="K70" s="10">
        <f>SUM(F70:I70)-(MAX(F70:I70)+MIN(F70:I70))</f>
        <v>8.1999999999999993</v>
      </c>
      <c r="L70" s="10">
        <f>(K70/(J70-2))</f>
        <v>8.1999999999999993</v>
      </c>
      <c r="M70" s="11">
        <f>IF(J70&gt;0,SUM(F70:I70)/J70,0)</f>
        <v>8.2333333333333325</v>
      </c>
      <c r="N70" s="12">
        <v>16.47</v>
      </c>
      <c r="O70" s="13">
        <v>8.5</v>
      </c>
      <c r="P70" s="13">
        <v>8.1999999999999993</v>
      </c>
      <c r="Q70" s="13">
        <v>7.7</v>
      </c>
      <c r="R70" s="13">
        <v>8.5</v>
      </c>
      <c r="S70" s="14">
        <f>COUNT(O70:R70)</f>
        <v>4</v>
      </c>
      <c r="T70" s="14">
        <f>SUM(O70:R70)-(MAX(O70:R70)+MIN(O70:R70))</f>
        <v>16.7</v>
      </c>
      <c r="U70" s="14">
        <f>T70/(S70-2)</f>
        <v>8.35</v>
      </c>
      <c r="V70" s="14">
        <f>IF(S70&gt;0,SUM(O70:R70)/S70,0)</f>
        <v>8.2249999999999996</v>
      </c>
      <c r="W70" s="15">
        <f>IF(S70=4,U70,V70)</f>
        <v>8.35</v>
      </c>
      <c r="X70" s="66">
        <v>0.57999999999999996</v>
      </c>
      <c r="Y70" s="66">
        <v>0.6</v>
      </c>
      <c r="Z70" s="17">
        <f>SUM(N70+W70+X70-Y70)</f>
        <v>24.799999999999997</v>
      </c>
      <c r="AA70" s="79">
        <f>Z70+Z71</f>
        <v>50.36666666666666</v>
      </c>
      <c r="AB70" s="81">
        <f>IF(AA70&gt;0,RANK(AA70,$AA$68:$AA$71,0),0)</f>
        <v>1</v>
      </c>
    </row>
    <row r="71" spans="1:28" s="30" customFormat="1" ht="18" customHeight="1" thickBot="1" x14ac:dyDescent="0.3">
      <c r="A71" s="30">
        <v>70</v>
      </c>
      <c r="B71" s="60">
        <v>104</v>
      </c>
      <c r="C71" s="62" t="s">
        <v>60</v>
      </c>
      <c r="D71" s="58" t="s">
        <v>55</v>
      </c>
      <c r="E71" s="58" t="s">
        <v>228</v>
      </c>
      <c r="F71" s="32">
        <v>8.4</v>
      </c>
      <c r="G71" s="32">
        <v>8.5</v>
      </c>
      <c r="H71" s="32">
        <v>8.6999999999999993</v>
      </c>
      <c r="I71" s="32"/>
      <c r="J71" s="33">
        <f>COUNT(F71:I71)</f>
        <v>3</v>
      </c>
      <c r="K71" s="33">
        <f>SUM(F71:I71)-(MAX(F71:I71)+MIN(F71:I71))</f>
        <v>8.4999999999999964</v>
      </c>
      <c r="L71" s="33">
        <f>(K71/(J71-2))</f>
        <v>8.4999999999999964</v>
      </c>
      <c r="M71" s="34">
        <f>IF(J71&gt;0,SUM(F71:I71)/J71,0)</f>
        <v>8.5333333333333332</v>
      </c>
      <c r="N71" s="35">
        <f>IF(J71=4,L71,M71)*2</f>
        <v>17.066666666666666</v>
      </c>
      <c r="O71" s="36">
        <v>8.4</v>
      </c>
      <c r="P71" s="36">
        <v>8.5</v>
      </c>
      <c r="Q71" s="36">
        <v>8.1999999999999993</v>
      </c>
      <c r="R71" s="36">
        <v>8.1</v>
      </c>
      <c r="S71" s="37">
        <f>COUNT(O71:R71)</f>
        <v>4</v>
      </c>
      <c r="T71" s="37">
        <f>SUM(O71:R71)-(MAX(O71:R71)+MIN(O71:R71))</f>
        <v>16.599999999999994</v>
      </c>
      <c r="U71" s="37">
        <f>T71/(S71-2)</f>
        <v>8.2999999999999972</v>
      </c>
      <c r="V71" s="37">
        <f>IF(S71&gt;0,SUM(O71:R71)/S71,0)</f>
        <v>8.2999999999999989</v>
      </c>
      <c r="W71" s="38">
        <f>IF(S71=4,U71,V71)</f>
        <v>8.2999999999999972</v>
      </c>
      <c r="X71" s="39">
        <v>0.2</v>
      </c>
      <c r="Y71" s="39"/>
      <c r="Z71" s="40">
        <f>SUM(N71+W71+X71-Y71)</f>
        <v>25.566666666666663</v>
      </c>
      <c r="AA71" s="80"/>
      <c r="AB71" s="82"/>
    </row>
    <row r="72" spans="1:28" s="30" customFormat="1" ht="18" customHeight="1" x14ac:dyDescent="0.25">
      <c r="A72" s="30">
        <v>71</v>
      </c>
      <c r="B72" s="27" t="s">
        <v>0</v>
      </c>
      <c r="C72" s="28" t="s">
        <v>23</v>
      </c>
      <c r="D72" s="29" t="s">
        <v>2</v>
      </c>
      <c r="E72" s="29" t="s">
        <v>225</v>
      </c>
      <c r="F72" s="18" t="s">
        <v>206</v>
      </c>
      <c r="G72" s="18" t="s">
        <v>207</v>
      </c>
      <c r="H72" s="18" t="s">
        <v>208</v>
      </c>
      <c r="I72" s="18" t="s">
        <v>209</v>
      </c>
      <c r="J72" s="19" t="s">
        <v>210</v>
      </c>
      <c r="K72" s="19" t="s">
        <v>211</v>
      </c>
      <c r="L72" s="20" t="s">
        <v>212</v>
      </c>
      <c r="M72" s="19" t="s">
        <v>213</v>
      </c>
      <c r="N72" s="21" t="s">
        <v>214</v>
      </c>
      <c r="O72" s="18" t="s">
        <v>215</v>
      </c>
      <c r="P72" s="18" t="s">
        <v>216</v>
      </c>
      <c r="Q72" s="18" t="s">
        <v>217</v>
      </c>
      <c r="R72" s="18" t="s">
        <v>218</v>
      </c>
      <c r="S72" s="22" t="s">
        <v>210</v>
      </c>
      <c r="T72" s="22" t="s">
        <v>219</v>
      </c>
      <c r="U72" s="22" t="s">
        <v>212</v>
      </c>
      <c r="V72" s="19" t="s">
        <v>213</v>
      </c>
      <c r="W72" s="21" t="s">
        <v>220</v>
      </c>
      <c r="X72" s="23" t="s">
        <v>221</v>
      </c>
      <c r="Y72" s="23" t="s">
        <v>222</v>
      </c>
      <c r="Z72" s="21" t="s">
        <v>229</v>
      </c>
      <c r="AA72" s="21" t="s">
        <v>223</v>
      </c>
      <c r="AB72" s="24" t="s">
        <v>224</v>
      </c>
    </row>
    <row r="73" spans="1:28" s="30" customFormat="1" ht="18" customHeight="1" x14ac:dyDescent="0.25">
      <c r="A73" s="30">
        <v>72</v>
      </c>
      <c r="B73" s="59">
        <v>105</v>
      </c>
      <c r="C73" s="61" t="s">
        <v>52</v>
      </c>
      <c r="D73" s="57" t="s">
        <v>35</v>
      </c>
      <c r="E73" s="57" t="s">
        <v>227</v>
      </c>
      <c r="F73" s="9">
        <v>8</v>
      </c>
      <c r="G73" s="9">
        <v>8</v>
      </c>
      <c r="H73" s="9">
        <v>7.9</v>
      </c>
      <c r="I73" s="9"/>
      <c r="J73" s="10">
        <f t="shared" ref="J73:J82" si="85">COUNT(F73:I73)</f>
        <v>3</v>
      </c>
      <c r="K73" s="10">
        <f t="shared" ref="K73:K82" si="86">SUM(F73:I73)-(MAX(F73:I73)+MIN(F73:I73))</f>
        <v>7.9999999999999982</v>
      </c>
      <c r="L73" s="10">
        <f t="shared" ref="L73:L82" si="87">(K73/(J73-2))</f>
        <v>7.9999999999999982</v>
      </c>
      <c r="M73" s="11">
        <f t="shared" ref="M73:M82" si="88">IF(J73&gt;0,SUM(F73:I73)/J73,0)</f>
        <v>7.9666666666666659</v>
      </c>
      <c r="N73" s="12">
        <f t="shared" ref="N73:N82" si="89">IF(J73=4,L73,M73)*2</f>
        <v>15.933333333333332</v>
      </c>
      <c r="O73" s="13">
        <v>8.5</v>
      </c>
      <c r="P73" s="13">
        <v>8.5</v>
      </c>
      <c r="Q73" s="13">
        <v>8.3000000000000007</v>
      </c>
      <c r="R73" s="13">
        <v>7.7</v>
      </c>
      <c r="S73" s="14">
        <f t="shared" ref="S73:S82" si="90">COUNT(O73:R73)</f>
        <v>4</v>
      </c>
      <c r="T73" s="14">
        <f t="shared" ref="T73:T82" si="91">SUM(O73:R73)-(MAX(O73:R73)+MIN(O73:R73))</f>
        <v>16.8</v>
      </c>
      <c r="U73" s="14">
        <f t="shared" ref="U73:U82" si="92">T73/(S73-2)</f>
        <v>8.4</v>
      </c>
      <c r="V73" s="14">
        <f t="shared" ref="V73:V82" si="93">IF(S73&gt;0,SUM(O73:R73)/S73,0)</f>
        <v>8.25</v>
      </c>
      <c r="W73" s="15">
        <f t="shared" ref="W73:W82" si="94">IF(S73=4,U73,V73)</f>
        <v>8.4</v>
      </c>
      <c r="X73" s="66">
        <v>0.3</v>
      </c>
      <c r="Y73" s="66">
        <v>0.6</v>
      </c>
      <c r="Z73" s="17">
        <f t="shared" ref="Z73:Z82" si="95">SUM(N73+W73+X73-Y73)</f>
        <v>24.033333333333331</v>
      </c>
      <c r="AA73" s="79">
        <f>Z73+Z74</f>
        <v>45.936666666666667</v>
      </c>
      <c r="AB73" s="81">
        <f>IF(AA73&gt;0,RANK(AA73,$AA$73:$AA$82,0),0)</f>
        <v>5</v>
      </c>
    </row>
    <row r="74" spans="1:28" s="30" customFormat="1" ht="18" customHeight="1" thickBot="1" x14ac:dyDescent="0.3">
      <c r="A74" s="30">
        <v>73</v>
      </c>
      <c r="B74" s="60">
        <v>105</v>
      </c>
      <c r="C74" s="62" t="s">
        <v>52</v>
      </c>
      <c r="D74" s="58" t="s">
        <v>35</v>
      </c>
      <c r="E74" s="58" t="s">
        <v>228</v>
      </c>
      <c r="F74" s="32">
        <v>7.5</v>
      </c>
      <c r="G74" s="32">
        <v>7.3</v>
      </c>
      <c r="H74" s="32">
        <v>7</v>
      </c>
      <c r="I74" s="32"/>
      <c r="J74" s="33">
        <f t="shared" si="85"/>
        <v>3</v>
      </c>
      <c r="K74" s="33">
        <f t="shared" si="86"/>
        <v>7.3000000000000007</v>
      </c>
      <c r="L74" s="33">
        <f t="shared" si="87"/>
        <v>7.3000000000000007</v>
      </c>
      <c r="M74" s="34">
        <f t="shared" si="88"/>
        <v>7.2666666666666666</v>
      </c>
      <c r="N74" s="35">
        <f t="shared" si="89"/>
        <v>14.533333333333333</v>
      </c>
      <c r="O74" s="36">
        <v>7.1</v>
      </c>
      <c r="P74" s="36">
        <v>7.1</v>
      </c>
      <c r="Q74" s="36">
        <v>6.9</v>
      </c>
      <c r="R74" s="36">
        <v>7.7</v>
      </c>
      <c r="S74" s="37">
        <f t="shared" si="90"/>
        <v>4</v>
      </c>
      <c r="T74" s="37">
        <f t="shared" si="91"/>
        <v>14.2</v>
      </c>
      <c r="U74" s="37">
        <f t="shared" si="92"/>
        <v>7.1</v>
      </c>
      <c r="V74" s="37">
        <f t="shared" si="93"/>
        <v>7.2</v>
      </c>
      <c r="W74" s="38">
        <f t="shared" si="94"/>
        <v>7.1</v>
      </c>
      <c r="X74" s="39">
        <v>0.27</v>
      </c>
      <c r="Y74" s="39"/>
      <c r="Z74" s="40">
        <f t="shared" si="95"/>
        <v>21.903333333333332</v>
      </c>
      <c r="AA74" s="80"/>
      <c r="AB74" s="82"/>
    </row>
    <row r="75" spans="1:28" s="30" customFormat="1" ht="18" customHeight="1" x14ac:dyDescent="0.25">
      <c r="A75" s="30">
        <v>74</v>
      </c>
      <c r="B75" s="59">
        <v>106</v>
      </c>
      <c r="C75" s="61" t="s">
        <v>101</v>
      </c>
      <c r="D75" s="57" t="s">
        <v>75</v>
      </c>
      <c r="E75" s="57" t="s">
        <v>227</v>
      </c>
      <c r="F75" s="9">
        <v>8.4</v>
      </c>
      <c r="G75" s="9">
        <v>8.1999999999999993</v>
      </c>
      <c r="H75" s="9">
        <v>8.4</v>
      </c>
      <c r="I75" s="9"/>
      <c r="J75" s="10">
        <f t="shared" si="85"/>
        <v>3</v>
      </c>
      <c r="K75" s="10">
        <f t="shared" si="86"/>
        <v>8.3999999999999986</v>
      </c>
      <c r="L75" s="10">
        <f t="shared" si="87"/>
        <v>8.3999999999999986</v>
      </c>
      <c r="M75" s="11">
        <f t="shared" si="88"/>
        <v>8.3333333333333339</v>
      </c>
      <c r="N75" s="12">
        <f t="shared" si="89"/>
        <v>16.666666666666668</v>
      </c>
      <c r="O75" s="13">
        <v>8.6</v>
      </c>
      <c r="P75" s="13">
        <v>8.6</v>
      </c>
      <c r="Q75" s="13">
        <v>8.3000000000000007</v>
      </c>
      <c r="R75" s="13">
        <v>8.8000000000000007</v>
      </c>
      <c r="S75" s="14">
        <f t="shared" si="90"/>
        <v>4</v>
      </c>
      <c r="T75" s="14">
        <f t="shared" si="91"/>
        <v>17.199999999999996</v>
      </c>
      <c r="U75" s="14">
        <f t="shared" si="92"/>
        <v>8.5999999999999979</v>
      </c>
      <c r="V75" s="14">
        <f t="shared" si="93"/>
        <v>8.5749999999999993</v>
      </c>
      <c r="W75" s="15">
        <f t="shared" si="94"/>
        <v>8.5999999999999979</v>
      </c>
      <c r="X75" s="66">
        <v>0.32</v>
      </c>
      <c r="Y75" s="66"/>
      <c r="Z75" s="17">
        <f t="shared" si="95"/>
        <v>25.586666666666666</v>
      </c>
      <c r="AA75" s="79">
        <f>Z75+Z76</f>
        <v>50.243333333333332</v>
      </c>
      <c r="AB75" s="81">
        <f t="shared" ref="AB75" si="96">IF(AA75&gt;0,RANK(AA75,$AA$73:$AA$82,0),0)</f>
        <v>3</v>
      </c>
    </row>
    <row r="76" spans="1:28" s="30" customFormat="1" ht="18" customHeight="1" thickBot="1" x14ac:dyDescent="0.3">
      <c r="A76" s="30">
        <v>75</v>
      </c>
      <c r="B76" s="60">
        <v>106</v>
      </c>
      <c r="C76" s="62" t="s">
        <v>101</v>
      </c>
      <c r="D76" s="58" t="s">
        <v>75</v>
      </c>
      <c r="E76" s="58" t="s">
        <v>228</v>
      </c>
      <c r="F76" s="32">
        <v>8.1</v>
      </c>
      <c r="G76" s="32">
        <v>8.4</v>
      </c>
      <c r="H76" s="32">
        <v>7.9</v>
      </c>
      <c r="I76" s="32"/>
      <c r="J76" s="33">
        <f t="shared" si="85"/>
        <v>3</v>
      </c>
      <c r="K76" s="33">
        <f t="shared" si="86"/>
        <v>8.0999999999999979</v>
      </c>
      <c r="L76" s="33">
        <f t="shared" si="87"/>
        <v>8.0999999999999979</v>
      </c>
      <c r="M76" s="34">
        <f t="shared" si="88"/>
        <v>8.1333333333333329</v>
      </c>
      <c r="N76" s="35">
        <f t="shared" si="89"/>
        <v>16.266666666666666</v>
      </c>
      <c r="O76" s="36">
        <v>8.1999999999999993</v>
      </c>
      <c r="P76" s="36">
        <v>7.8</v>
      </c>
      <c r="Q76" s="36">
        <v>7.9</v>
      </c>
      <c r="R76" s="36">
        <v>8</v>
      </c>
      <c r="S76" s="37">
        <f t="shared" si="90"/>
        <v>4</v>
      </c>
      <c r="T76" s="37">
        <f t="shared" si="91"/>
        <v>15.899999999999999</v>
      </c>
      <c r="U76" s="37">
        <f t="shared" si="92"/>
        <v>7.9499999999999993</v>
      </c>
      <c r="V76" s="37">
        <f t="shared" si="93"/>
        <v>7.9749999999999996</v>
      </c>
      <c r="W76" s="38">
        <f t="shared" si="94"/>
        <v>7.9499999999999993</v>
      </c>
      <c r="X76" s="39">
        <v>0.44</v>
      </c>
      <c r="Y76" s="39"/>
      <c r="Z76" s="40">
        <f t="shared" si="95"/>
        <v>24.656666666666666</v>
      </c>
      <c r="AA76" s="80"/>
      <c r="AB76" s="82"/>
    </row>
    <row r="77" spans="1:28" s="30" customFormat="1" ht="18" customHeight="1" x14ac:dyDescent="0.25">
      <c r="A77" s="30">
        <v>76</v>
      </c>
      <c r="B77" s="59">
        <v>108</v>
      </c>
      <c r="C77" s="61" t="s">
        <v>113</v>
      </c>
      <c r="D77" s="57" t="s">
        <v>114</v>
      </c>
      <c r="E77" s="57" t="s">
        <v>227</v>
      </c>
      <c r="F77" s="9">
        <v>8.6999999999999993</v>
      </c>
      <c r="G77" s="9">
        <v>8.1999999999999993</v>
      </c>
      <c r="H77" s="9">
        <v>8.5</v>
      </c>
      <c r="I77" s="9"/>
      <c r="J77" s="10">
        <f t="shared" si="85"/>
        <v>3</v>
      </c>
      <c r="K77" s="10">
        <f t="shared" si="86"/>
        <v>8.5</v>
      </c>
      <c r="L77" s="10">
        <f t="shared" si="87"/>
        <v>8.5</v>
      </c>
      <c r="M77" s="11">
        <f t="shared" si="88"/>
        <v>8.4666666666666668</v>
      </c>
      <c r="N77" s="12">
        <f t="shared" si="89"/>
        <v>16.933333333333334</v>
      </c>
      <c r="O77" s="13">
        <v>8.4</v>
      </c>
      <c r="P77" s="13">
        <v>8.6999999999999993</v>
      </c>
      <c r="Q77" s="13">
        <v>8</v>
      </c>
      <c r="R77" s="13">
        <v>8.5</v>
      </c>
      <c r="S77" s="14">
        <f t="shared" si="90"/>
        <v>4</v>
      </c>
      <c r="T77" s="14">
        <f t="shared" si="91"/>
        <v>16.900000000000002</v>
      </c>
      <c r="U77" s="14">
        <f t="shared" si="92"/>
        <v>8.4500000000000011</v>
      </c>
      <c r="V77" s="14">
        <f t="shared" si="93"/>
        <v>8.4</v>
      </c>
      <c r="W77" s="15">
        <f t="shared" si="94"/>
        <v>8.4500000000000011</v>
      </c>
      <c r="X77" s="66">
        <v>0.41</v>
      </c>
      <c r="Y77" s="66"/>
      <c r="Z77" s="17">
        <f t="shared" si="95"/>
        <v>25.793333333333333</v>
      </c>
      <c r="AA77" s="79">
        <f>Z77+Z78</f>
        <v>50.236666666666665</v>
      </c>
      <c r="AB77" s="81">
        <f t="shared" ref="AB77" si="97">IF(AA77&gt;0,RANK(AA77,$AA$73:$AA$82,0),0)</f>
        <v>4</v>
      </c>
    </row>
    <row r="78" spans="1:28" s="30" customFormat="1" ht="18" customHeight="1" thickBot="1" x14ac:dyDescent="0.3">
      <c r="A78" s="30">
        <v>77</v>
      </c>
      <c r="B78" s="60">
        <v>108</v>
      </c>
      <c r="C78" s="62" t="s">
        <v>113</v>
      </c>
      <c r="D78" s="58" t="s">
        <v>114</v>
      </c>
      <c r="E78" s="58" t="s">
        <v>228</v>
      </c>
      <c r="F78" s="32">
        <v>8.3000000000000007</v>
      </c>
      <c r="G78" s="32">
        <v>8.1999999999999993</v>
      </c>
      <c r="H78" s="32">
        <v>8</v>
      </c>
      <c r="I78" s="32"/>
      <c r="J78" s="33">
        <f t="shared" si="85"/>
        <v>3</v>
      </c>
      <c r="K78" s="33">
        <f t="shared" si="86"/>
        <v>8.1999999999999993</v>
      </c>
      <c r="L78" s="33">
        <f t="shared" si="87"/>
        <v>8.1999999999999993</v>
      </c>
      <c r="M78" s="34">
        <f t="shared" si="88"/>
        <v>8.1666666666666661</v>
      </c>
      <c r="N78" s="35">
        <f t="shared" si="89"/>
        <v>16.333333333333332</v>
      </c>
      <c r="O78" s="36">
        <v>7.9</v>
      </c>
      <c r="P78" s="36">
        <v>7.5</v>
      </c>
      <c r="Q78" s="36">
        <v>8.1999999999999993</v>
      </c>
      <c r="R78" s="36">
        <v>7.8</v>
      </c>
      <c r="S78" s="37">
        <f t="shared" si="90"/>
        <v>4</v>
      </c>
      <c r="T78" s="37">
        <f t="shared" si="91"/>
        <v>15.700000000000003</v>
      </c>
      <c r="U78" s="37">
        <f t="shared" si="92"/>
        <v>7.8500000000000014</v>
      </c>
      <c r="V78" s="37">
        <f t="shared" si="93"/>
        <v>7.8500000000000005</v>
      </c>
      <c r="W78" s="38">
        <f t="shared" si="94"/>
        <v>7.8500000000000014</v>
      </c>
      <c r="X78" s="39">
        <v>0.26</v>
      </c>
      <c r="Y78" s="39"/>
      <c r="Z78" s="40">
        <f t="shared" si="95"/>
        <v>24.443333333333335</v>
      </c>
      <c r="AA78" s="80"/>
      <c r="AB78" s="82"/>
    </row>
    <row r="79" spans="1:28" s="30" customFormat="1" ht="18" customHeight="1" x14ac:dyDescent="0.25">
      <c r="A79" s="30">
        <v>78</v>
      </c>
      <c r="B79" s="59">
        <v>109</v>
      </c>
      <c r="C79" s="61" t="s">
        <v>142</v>
      </c>
      <c r="D79" s="57" t="s">
        <v>135</v>
      </c>
      <c r="E79" s="57" t="s">
        <v>227</v>
      </c>
      <c r="F79" s="9">
        <v>8.1999999999999993</v>
      </c>
      <c r="G79" s="9">
        <v>8.6999999999999993</v>
      </c>
      <c r="H79" s="9">
        <v>8.6</v>
      </c>
      <c r="I79" s="9"/>
      <c r="J79" s="10">
        <f t="shared" si="85"/>
        <v>3</v>
      </c>
      <c r="K79" s="10">
        <f t="shared" si="86"/>
        <v>8.6000000000000014</v>
      </c>
      <c r="L79" s="10">
        <f t="shared" si="87"/>
        <v>8.6000000000000014</v>
      </c>
      <c r="M79" s="11">
        <f t="shared" si="88"/>
        <v>8.5</v>
      </c>
      <c r="N79" s="12">
        <f t="shared" si="89"/>
        <v>17</v>
      </c>
      <c r="O79" s="13">
        <v>8.3000000000000007</v>
      </c>
      <c r="P79" s="13">
        <v>8.6999999999999993</v>
      </c>
      <c r="Q79" s="13">
        <v>8.6</v>
      </c>
      <c r="R79" s="13">
        <v>8.5</v>
      </c>
      <c r="S79" s="14">
        <f t="shared" si="90"/>
        <v>4</v>
      </c>
      <c r="T79" s="14">
        <f t="shared" si="91"/>
        <v>17.100000000000001</v>
      </c>
      <c r="U79" s="14">
        <f t="shared" si="92"/>
        <v>8.5500000000000007</v>
      </c>
      <c r="V79" s="14">
        <f t="shared" si="93"/>
        <v>8.5250000000000004</v>
      </c>
      <c r="W79" s="15">
        <f t="shared" si="94"/>
        <v>8.5500000000000007</v>
      </c>
      <c r="X79" s="66">
        <v>0.41</v>
      </c>
      <c r="Y79" s="66"/>
      <c r="Z79" s="17">
        <f t="shared" si="95"/>
        <v>25.96</v>
      </c>
      <c r="AA79" s="79">
        <f>Z79+Z80</f>
        <v>50.913333333333334</v>
      </c>
      <c r="AB79" s="81">
        <f t="shared" ref="AB79" si="98">IF(AA79&gt;0,RANK(AA79,$AA$73:$AA$82,0),0)</f>
        <v>1</v>
      </c>
    </row>
    <row r="80" spans="1:28" s="30" customFormat="1" ht="18" customHeight="1" thickBot="1" x14ac:dyDescent="0.3">
      <c r="A80" s="30">
        <v>79</v>
      </c>
      <c r="B80" s="60">
        <v>109</v>
      </c>
      <c r="C80" s="62" t="s">
        <v>142</v>
      </c>
      <c r="D80" s="58" t="s">
        <v>135</v>
      </c>
      <c r="E80" s="58" t="s">
        <v>228</v>
      </c>
      <c r="F80" s="32">
        <v>8.6999999999999993</v>
      </c>
      <c r="G80" s="32">
        <v>8.5</v>
      </c>
      <c r="H80" s="32">
        <v>8.1999999999999993</v>
      </c>
      <c r="I80" s="32"/>
      <c r="J80" s="33">
        <f t="shared" si="85"/>
        <v>3</v>
      </c>
      <c r="K80" s="33">
        <f t="shared" si="86"/>
        <v>8.5</v>
      </c>
      <c r="L80" s="33">
        <f t="shared" si="87"/>
        <v>8.5</v>
      </c>
      <c r="M80" s="34">
        <f t="shared" si="88"/>
        <v>8.4666666666666668</v>
      </c>
      <c r="N80" s="35">
        <f t="shared" si="89"/>
        <v>16.933333333333334</v>
      </c>
      <c r="O80" s="36">
        <v>7.8</v>
      </c>
      <c r="P80" s="36">
        <v>7.1</v>
      </c>
      <c r="Q80" s="36">
        <v>7.4</v>
      </c>
      <c r="R80" s="36">
        <v>7.8</v>
      </c>
      <c r="S80" s="37">
        <f t="shared" si="90"/>
        <v>4</v>
      </c>
      <c r="T80" s="37">
        <f t="shared" si="91"/>
        <v>15.2</v>
      </c>
      <c r="U80" s="37">
        <f t="shared" si="92"/>
        <v>7.6</v>
      </c>
      <c r="V80" s="37">
        <f t="shared" si="93"/>
        <v>7.5249999999999995</v>
      </c>
      <c r="W80" s="38">
        <f t="shared" si="94"/>
        <v>7.6</v>
      </c>
      <c r="X80" s="39">
        <v>0.42</v>
      </c>
      <c r="Y80" s="39"/>
      <c r="Z80" s="40">
        <f t="shared" si="95"/>
        <v>24.953333333333333</v>
      </c>
      <c r="AA80" s="80"/>
      <c r="AB80" s="82"/>
    </row>
    <row r="81" spans="1:28" s="30" customFormat="1" ht="18" customHeight="1" x14ac:dyDescent="0.25">
      <c r="A81" s="30">
        <v>80</v>
      </c>
      <c r="B81" s="59">
        <v>110</v>
      </c>
      <c r="C81" s="61" t="s">
        <v>163</v>
      </c>
      <c r="D81" s="57" t="s">
        <v>164</v>
      </c>
      <c r="E81" s="57" t="s">
        <v>227</v>
      </c>
      <c r="F81" s="9">
        <v>8.4</v>
      </c>
      <c r="G81" s="9">
        <v>8.4</v>
      </c>
      <c r="H81" s="9">
        <v>8.6999999999999993</v>
      </c>
      <c r="I81" s="9"/>
      <c r="J81" s="10">
        <f t="shared" si="85"/>
        <v>3</v>
      </c>
      <c r="K81" s="10">
        <f t="shared" si="86"/>
        <v>8.3999999999999986</v>
      </c>
      <c r="L81" s="10">
        <f t="shared" si="87"/>
        <v>8.3999999999999986</v>
      </c>
      <c r="M81" s="11">
        <f t="shared" si="88"/>
        <v>8.5</v>
      </c>
      <c r="N81" s="12">
        <f t="shared" si="89"/>
        <v>17</v>
      </c>
      <c r="O81" s="13">
        <v>8.3000000000000007</v>
      </c>
      <c r="P81" s="13">
        <v>8.8000000000000007</v>
      </c>
      <c r="Q81" s="13">
        <v>8.6999999999999993</v>
      </c>
      <c r="R81" s="13">
        <v>8.6</v>
      </c>
      <c r="S81" s="14">
        <f t="shared" si="90"/>
        <v>4</v>
      </c>
      <c r="T81" s="14">
        <f t="shared" si="91"/>
        <v>17.299999999999997</v>
      </c>
      <c r="U81" s="14">
        <f t="shared" si="92"/>
        <v>8.6499999999999986</v>
      </c>
      <c r="V81" s="14">
        <f t="shared" si="93"/>
        <v>8.6</v>
      </c>
      <c r="W81" s="15">
        <f t="shared" si="94"/>
        <v>8.6499999999999986</v>
      </c>
      <c r="X81" s="66">
        <v>0.5</v>
      </c>
      <c r="Y81" s="66"/>
      <c r="Z81" s="17">
        <f t="shared" si="95"/>
        <v>26.15</v>
      </c>
      <c r="AA81" s="79">
        <f>Z81+Z82</f>
        <v>50.556666666666658</v>
      </c>
      <c r="AB81" s="81">
        <f t="shared" ref="AB81" si="99">IF(AA81&gt;0,RANK(AA81,$AA$73:$AA$82,0),0)</f>
        <v>2</v>
      </c>
    </row>
    <row r="82" spans="1:28" s="30" customFormat="1" ht="18" customHeight="1" thickBot="1" x14ac:dyDescent="0.3">
      <c r="A82" s="30">
        <v>81</v>
      </c>
      <c r="B82" s="60">
        <v>110</v>
      </c>
      <c r="C82" s="62" t="s">
        <v>163</v>
      </c>
      <c r="D82" s="58" t="s">
        <v>164</v>
      </c>
      <c r="E82" s="58" t="s">
        <v>228</v>
      </c>
      <c r="F82" s="32">
        <v>7.5</v>
      </c>
      <c r="G82" s="32">
        <v>8</v>
      </c>
      <c r="H82" s="32">
        <v>8</v>
      </c>
      <c r="I82" s="32"/>
      <c r="J82" s="33">
        <f t="shared" si="85"/>
        <v>3</v>
      </c>
      <c r="K82" s="33">
        <f t="shared" si="86"/>
        <v>8</v>
      </c>
      <c r="L82" s="33">
        <f t="shared" si="87"/>
        <v>8</v>
      </c>
      <c r="M82" s="34">
        <f t="shared" si="88"/>
        <v>7.833333333333333</v>
      </c>
      <c r="N82" s="35">
        <f t="shared" si="89"/>
        <v>15.666666666666666</v>
      </c>
      <c r="O82" s="36">
        <v>8.6</v>
      </c>
      <c r="P82" s="36">
        <v>8.4</v>
      </c>
      <c r="Q82" s="36">
        <v>7.9</v>
      </c>
      <c r="R82" s="36">
        <v>8.1</v>
      </c>
      <c r="S82" s="37">
        <f t="shared" si="90"/>
        <v>4</v>
      </c>
      <c r="T82" s="37">
        <f t="shared" si="91"/>
        <v>16.5</v>
      </c>
      <c r="U82" s="37">
        <f t="shared" si="92"/>
        <v>8.25</v>
      </c>
      <c r="V82" s="37">
        <f t="shared" si="93"/>
        <v>8.25</v>
      </c>
      <c r="W82" s="38">
        <f t="shared" si="94"/>
        <v>8.25</v>
      </c>
      <c r="X82" s="39">
        <v>0.49</v>
      </c>
      <c r="Y82" s="39"/>
      <c r="Z82" s="40">
        <f t="shared" si="95"/>
        <v>24.406666666666663</v>
      </c>
      <c r="AA82" s="80"/>
      <c r="AB82" s="82"/>
    </row>
    <row r="83" spans="1:28" s="30" customFormat="1" ht="18" customHeight="1" x14ac:dyDescent="0.25">
      <c r="A83" s="30">
        <v>82</v>
      </c>
      <c r="B83" s="27" t="s">
        <v>0</v>
      </c>
      <c r="C83" s="28" t="s">
        <v>187</v>
      </c>
      <c r="D83" s="29" t="s">
        <v>2</v>
      </c>
      <c r="E83" s="29" t="s">
        <v>225</v>
      </c>
      <c r="F83" s="18" t="s">
        <v>206</v>
      </c>
      <c r="G83" s="18" t="s">
        <v>207</v>
      </c>
      <c r="H83" s="18" t="s">
        <v>208</v>
      </c>
      <c r="I83" s="18" t="s">
        <v>209</v>
      </c>
      <c r="J83" s="19" t="s">
        <v>210</v>
      </c>
      <c r="K83" s="19" t="s">
        <v>211</v>
      </c>
      <c r="L83" s="20" t="s">
        <v>212</v>
      </c>
      <c r="M83" s="19" t="s">
        <v>213</v>
      </c>
      <c r="N83" s="21" t="s">
        <v>214</v>
      </c>
      <c r="O83" s="18" t="s">
        <v>215</v>
      </c>
      <c r="P83" s="18" t="s">
        <v>216</v>
      </c>
      <c r="Q83" s="18" t="s">
        <v>217</v>
      </c>
      <c r="R83" s="18" t="s">
        <v>218</v>
      </c>
      <c r="S83" s="22" t="s">
        <v>210</v>
      </c>
      <c r="T83" s="22" t="s">
        <v>219</v>
      </c>
      <c r="U83" s="22" t="s">
        <v>212</v>
      </c>
      <c r="V83" s="19" t="s">
        <v>213</v>
      </c>
      <c r="W83" s="21" t="s">
        <v>220</v>
      </c>
      <c r="X83" s="23" t="s">
        <v>221</v>
      </c>
      <c r="Y83" s="23" t="s">
        <v>222</v>
      </c>
      <c r="Z83" s="21" t="s">
        <v>229</v>
      </c>
      <c r="AA83" s="21" t="s">
        <v>223</v>
      </c>
      <c r="AB83" s="24" t="s">
        <v>224</v>
      </c>
    </row>
    <row r="84" spans="1:28" s="30" customFormat="1" ht="18" customHeight="1" x14ac:dyDescent="0.25">
      <c r="A84" s="30">
        <v>83</v>
      </c>
      <c r="B84" s="59">
        <v>111</v>
      </c>
      <c r="C84" s="61" t="s">
        <v>56</v>
      </c>
      <c r="D84" s="63" t="s">
        <v>58</v>
      </c>
      <c r="E84" s="57" t="s">
        <v>227</v>
      </c>
      <c r="F84" s="9">
        <v>8.6</v>
      </c>
      <c r="G84" s="9">
        <v>8.5</v>
      </c>
      <c r="H84" s="9">
        <v>8.4</v>
      </c>
      <c r="I84" s="9"/>
      <c r="J84" s="10">
        <f t="shared" ref="J84:J89" si="100">COUNT(F84:I84)</f>
        <v>3</v>
      </c>
      <c r="K84" s="10">
        <f t="shared" ref="K84:K89" si="101">SUM(F84:I84)-(MAX(F84:I84)+MIN(F84:I84))</f>
        <v>8.5</v>
      </c>
      <c r="L84" s="10">
        <f t="shared" ref="L84:L89" si="102">(K84/(J84-2))</f>
        <v>8.5</v>
      </c>
      <c r="M84" s="11">
        <f t="shared" ref="M84:M89" si="103">IF(J84&gt;0,SUM(F84:I84)/J84,0)</f>
        <v>8.5</v>
      </c>
      <c r="N84" s="12">
        <f t="shared" ref="N84:N89" si="104">IF(J84=4,L84,M84)*2</f>
        <v>17</v>
      </c>
      <c r="O84" s="13">
        <v>8.1999999999999993</v>
      </c>
      <c r="P84" s="13">
        <v>8.6999999999999993</v>
      </c>
      <c r="Q84" s="13">
        <v>8.1999999999999993</v>
      </c>
      <c r="R84" s="13">
        <v>8.3000000000000007</v>
      </c>
      <c r="S84" s="14">
        <f t="shared" ref="S84:S89" si="105">COUNT(O84:R84)</f>
        <v>4</v>
      </c>
      <c r="T84" s="14">
        <f t="shared" ref="T84:T89" si="106">SUM(O84:R84)-(MAX(O84:R84)+MIN(O84:R84))</f>
        <v>16.5</v>
      </c>
      <c r="U84" s="14">
        <f t="shared" ref="U84:U89" si="107">T84/(S84-2)</f>
        <v>8.25</v>
      </c>
      <c r="V84" s="14">
        <f t="shared" ref="V84:V89" si="108">IF(S84&gt;0,SUM(O84:R84)/S84,0)</f>
        <v>8.35</v>
      </c>
      <c r="W84" s="15">
        <f t="shared" ref="W84:W89" si="109">IF(S84=4,U84,V84)</f>
        <v>8.25</v>
      </c>
      <c r="X84" s="66">
        <v>0.6</v>
      </c>
      <c r="Y84" s="66"/>
      <c r="Z84" s="17">
        <f t="shared" ref="Z84:Z89" si="110">SUM(N84+W84+X84-Y84)</f>
        <v>25.85</v>
      </c>
      <c r="AA84" s="79">
        <f>Z84+Z85</f>
        <v>52.733333333333334</v>
      </c>
      <c r="AB84" s="81">
        <f>IF(AA84&gt;0,RANK(AA84,$AA$84:$AA$89,0),0)</f>
        <v>1</v>
      </c>
    </row>
    <row r="85" spans="1:28" s="30" customFormat="1" ht="18" customHeight="1" thickBot="1" x14ac:dyDescent="0.3">
      <c r="A85" s="30">
        <v>84</v>
      </c>
      <c r="B85" s="60">
        <v>111</v>
      </c>
      <c r="C85" s="62" t="s">
        <v>56</v>
      </c>
      <c r="D85" s="64" t="s">
        <v>58</v>
      </c>
      <c r="E85" s="58" t="s">
        <v>228</v>
      </c>
      <c r="F85" s="32">
        <v>8.6999999999999993</v>
      </c>
      <c r="G85" s="32">
        <v>8.8000000000000007</v>
      </c>
      <c r="H85" s="32">
        <v>8.8000000000000007</v>
      </c>
      <c r="I85" s="32"/>
      <c r="J85" s="33">
        <f t="shared" si="100"/>
        <v>3</v>
      </c>
      <c r="K85" s="33">
        <f t="shared" si="101"/>
        <v>8.8000000000000007</v>
      </c>
      <c r="L85" s="33">
        <f t="shared" si="102"/>
        <v>8.8000000000000007</v>
      </c>
      <c r="M85" s="34">
        <f t="shared" si="103"/>
        <v>8.7666666666666675</v>
      </c>
      <c r="N85" s="35">
        <f t="shared" si="104"/>
        <v>17.533333333333335</v>
      </c>
      <c r="O85" s="36">
        <v>8.6999999999999993</v>
      </c>
      <c r="P85" s="36">
        <v>8.9</v>
      </c>
      <c r="Q85" s="36">
        <v>8.6</v>
      </c>
      <c r="R85" s="36">
        <v>8.5</v>
      </c>
      <c r="S85" s="37">
        <f t="shared" si="105"/>
        <v>4</v>
      </c>
      <c r="T85" s="37">
        <f t="shared" si="106"/>
        <v>17.300000000000004</v>
      </c>
      <c r="U85" s="37">
        <f t="shared" si="107"/>
        <v>8.6500000000000021</v>
      </c>
      <c r="V85" s="37">
        <f t="shared" si="108"/>
        <v>8.6750000000000007</v>
      </c>
      <c r="W85" s="38">
        <f t="shared" si="109"/>
        <v>8.6500000000000021</v>
      </c>
      <c r="X85" s="39">
        <v>0.7</v>
      </c>
      <c r="Y85" s="39"/>
      <c r="Z85" s="40">
        <f t="shared" si="110"/>
        <v>26.883333333333336</v>
      </c>
      <c r="AA85" s="80"/>
      <c r="AB85" s="82"/>
    </row>
    <row r="86" spans="1:28" s="30" customFormat="1" ht="18" customHeight="1" x14ac:dyDescent="0.25">
      <c r="A86" s="30">
        <v>85</v>
      </c>
      <c r="B86" s="70">
        <v>112</v>
      </c>
      <c r="C86" s="71" t="s">
        <v>57</v>
      </c>
      <c r="D86" s="72" t="s">
        <v>58</v>
      </c>
      <c r="E86" s="57" t="s">
        <v>227</v>
      </c>
      <c r="F86" s="9">
        <v>8.5</v>
      </c>
      <c r="G86" s="9">
        <v>8.6</v>
      </c>
      <c r="H86" s="9">
        <v>8.3000000000000007</v>
      </c>
      <c r="I86" s="9"/>
      <c r="J86" s="10">
        <f t="shared" si="100"/>
        <v>3</v>
      </c>
      <c r="K86" s="10">
        <f t="shared" si="101"/>
        <v>8.5000000000000036</v>
      </c>
      <c r="L86" s="10">
        <f t="shared" si="102"/>
        <v>8.5000000000000036</v>
      </c>
      <c r="M86" s="11">
        <f t="shared" si="103"/>
        <v>8.4666666666666668</v>
      </c>
      <c r="N86" s="12">
        <f t="shared" si="104"/>
        <v>16.933333333333334</v>
      </c>
      <c r="O86" s="13">
        <v>8.1999999999999993</v>
      </c>
      <c r="P86" s="13">
        <v>7.8</v>
      </c>
      <c r="Q86" s="13">
        <v>8</v>
      </c>
      <c r="R86" s="13">
        <v>8.5</v>
      </c>
      <c r="S86" s="14">
        <f t="shared" si="105"/>
        <v>4</v>
      </c>
      <c r="T86" s="14">
        <f t="shared" si="106"/>
        <v>16.2</v>
      </c>
      <c r="U86" s="14">
        <f t="shared" si="107"/>
        <v>8.1</v>
      </c>
      <c r="V86" s="14">
        <f t="shared" si="108"/>
        <v>8.125</v>
      </c>
      <c r="W86" s="15">
        <f t="shared" si="109"/>
        <v>8.1</v>
      </c>
      <c r="X86" s="66">
        <v>0.5</v>
      </c>
      <c r="Y86" s="66"/>
      <c r="Z86" s="17">
        <f t="shared" si="110"/>
        <v>25.533333333333331</v>
      </c>
      <c r="AA86" s="79">
        <f>Z86+Z87</f>
        <v>51.733333333333334</v>
      </c>
      <c r="AB86" s="81">
        <f t="shared" ref="AB86" si="111">IF(AA86&gt;0,RANK(AA86,$AA$84:$AA$89,0),0)</f>
        <v>2</v>
      </c>
    </row>
    <row r="87" spans="1:28" s="30" customFormat="1" ht="18" customHeight="1" thickBot="1" x14ac:dyDescent="0.3">
      <c r="A87" s="30">
        <v>86</v>
      </c>
      <c r="B87" s="60">
        <v>112</v>
      </c>
      <c r="C87" s="62" t="s">
        <v>57</v>
      </c>
      <c r="D87" s="64" t="s">
        <v>58</v>
      </c>
      <c r="E87" s="58" t="s">
        <v>228</v>
      </c>
      <c r="F87" s="32">
        <v>8.5</v>
      </c>
      <c r="G87" s="32">
        <v>8.6999999999999993</v>
      </c>
      <c r="H87" s="32">
        <v>8.6</v>
      </c>
      <c r="I87" s="32"/>
      <c r="J87" s="33">
        <f t="shared" si="100"/>
        <v>3</v>
      </c>
      <c r="K87" s="33">
        <f t="shared" si="101"/>
        <v>8.5999999999999979</v>
      </c>
      <c r="L87" s="33">
        <f t="shared" si="102"/>
        <v>8.5999999999999979</v>
      </c>
      <c r="M87" s="34">
        <f t="shared" si="103"/>
        <v>8.6</v>
      </c>
      <c r="N87" s="35">
        <f t="shared" si="104"/>
        <v>17.2</v>
      </c>
      <c r="O87" s="36">
        <v>8.5</v>
      </c>
      <c r="P87" s="36">
        <v>8.6999999999999993</v>
      </c>
      <c r="Q87" s="36">
        <v>8.3000000000000007</v>
      </c>
      <c r="R87" s="36">
        <v>8.5</v>
      </c>
      <c r="S87" s="37">
        <f t="shared" si="105"/>
        <v>4</v>
      </c>
      <c r="T87" s="37">
        <f t="shared" si="106"/>
        <v>17</v>
      </c>
      <c r="U87" s="37">
        <f t="shared" si="107"/>
        <v>8.5</v>
      </c>
      <c r="V87" s="37">
        <f t="shared" si="108"/>
        <v>8.5</v>
      </c>
      <c r="W87" s="38">
        <f t="shared" si="109"/>
        <v>8.5</v>
      </c>
      <c r="X87" s="39">
        <v>0.5</v>
      </c>
      <c r="Y87" s="39"/>
      <c r="Z87" s="40">
        <f t="shared" si="110"/>
        <v>26.2</v>
      </c>
      <c r="AA87" s="80"/>
      <c r="AB87" s="82"/>
    </row>
    <row r="88" spans="1:28" s="30" customFormat="1" ht="18" customHeight="1" x14ac:dyDescent="0.25">
      <c r="A88" s="30">
        <v>87</v>
      </c>
      <c r="B88" s="70">
        <v>113</v>
      </c>
      <c r="C88" s="71" t="s">
        <v>124</v>
      </c>
      <c r="D88" s="72" t="s">
        <v>121</v>
      </c>
      <c r="E88" s="57" t="s">
        <v>227</v>
      </c>
      <c r="F88" s="9">
        <v>8.3000000000000007</v>
      </c>
      <c r="G88" s="9">
        <v>8.3000000000000007</v>
      </c>
      <c r="H88" s="9">
        <v>8.1999999999999993</v>
      </c>
      <c r="I88" s="9"/>
      <c r="J88" s="10">
        <f t="shared" si="100"/>
        <v>3</v>
      </c>
      <c r="K88" s="10">
        <f t="shared" si="101"/>
        <v>8.3000000000000007</v>
      </c>
      <c r="L88" s="10">
        <f t="shared" si="102"/>
        <v>8.3000000000000007</v>
      </c>
      <c r="M88" s="11">
        <f t="shared" si="103"/>
        <v>8.2666666666666675</v>
      </c>
      <c r="N88" s="12">
        <f t="shared" si="104"/>
        <v>16.533333333333335</v>
      </c>
      <c r="O88" s="13">
        <v>8.3000000000000007</v>
      </c>
      <c r="P88" s="13">
        <v>8</v>
      </c>
      <c r="Q88" s="13">
        <v>7.6</v>
      </c>
      <c r="R88" s="13">
        <v>7.3</v>
      </c>
      <c r="S88" s="14">
        <f t="shared" si="105"/>
        <v>4</v>
      </c>
      <c r="T88" s="14">
        <f t="shared" si="106"/>
        <v>15.599999999999998</v>
      </c>
      <c r="U88" s="14">
        <f t="shared" si="107"/>
        <v>7.7999999999999989</v>
      </c>
      <c r="V88" s="14">
        <f t="shared" si="108"/>
        <v>7.8</v>
      </c>
      <c r="W88" s="15">
        <f t="shared" si="109"/>
        <v>7.7999999999999989</v>
      </c>
      <c r="X88" s="66">
        <v>0.5</v>
      </c>
      <c r="Y88" s="66"/>
      <c r="Z88" s="17">
        <f t="shared" si="110"/>
        <v>24.833333333333336</v>
      </c>
      <c r="AA88" s="79">
        <f>Z88+Z89</f>
        <v>48.350000000000009</v>
      </c>
      <c r="AB88" s="81">
        <f t="shared" ref="AB88" si="112">IF(AA88&gt;0,RANK(AA88,$AA$84:$AA$89,0),0)</f>
        <v>3</v>
      </c>
    </row>
    <row r="89" spans="1:28" s="30" customFormat="1" ht="18" customHeight="1" thickBot="1" x14ac:dyDescent="0.3">
      <c r="A89" s="30">
        <v>88</v>
      </c>
      <c r="B89" s="60">
        <v>113</v>
      </c>
      <c r="C89" s="62" t="s">
        <v>124</v>
      </c>
      <c r="D89" s="64" t="s">
        <v>121</v>
      </c>
      <c r="E89" s="58" t="s">
        <v>228</v>
      </c>
      <c r="F89" s="32">
        <v>7.5</v>
      </c>
      <c r="G89" s="32">
        <v>7.5</v>
      </c>
      <c r="H89" s="32">
        <v>7.6</v>
      </c>
      <c r="I89" s="32"/>
      <c r="J89" s="33">
        <f t="shared" si="100"/>
        <v>3</v>
      </c>
      <c r="K89" s="33">
        <f t="shared" si="101"/>
        <v>7.5000000000000018</v>
      </c>
      <c r="L89" s="33">
        <f t="shared" si="102"/>
        <v>7.5000000000000018</v>
      </c>
      <c r="M89" s="34">
        <f t="shared" si="103"/>
        <v>7.5333333333333341</v>
      </c>
      <c r="N89" s="35">
        <f t="shared" si="104"/>
        <v>15.066666666666668</v>
      </c>
      <c r="O89" s="36">
        <v>7.7</v>
      </c>
      <c r="P89" s="36">
        <v>7.9</v>
      </c>
      <c r="Q89" s="36">
        <v>8</v>
      </c>
      <c r="R89" s="36">
        <v>8.1999999999999993</v>
      </c>
      <c r="S89" s="37">
        <f t="shared" si="105"/>
        <v>4</v>
      </c>
      <c r="T89" s="37">
        <f t="shared" si="106"/>
        <v>15.900000000000002</v>
      </c>
      <c r="U89" s="37">
        <f t="shared" si="107"/>
        <v>7.9500000000000011</v>
      </c>
      <c r="V89" s="37">
        <f t="shared" si="108"/>
        <v>7.95</v>
      </c>
      <c r="W89" s="38">
        <f t="shared" si="109"/>
        <v>7.9500000000000011</v>
      </c>
      <c r="X89" s="39">
        <v>0.5</v>
      </c>
      <c r="Y89" s="39"/>
      <c r="Z89" s="40">
        <f t="shared" si="110"/>
        <v>23.516666666666669</v>
      </c>
      <c r="AA89" s="80"/>
      <c r="AB89" s="82"/>
    </row>
    <row r="90" spans="1:28" s="30" customFormat="1" ht="18" customHeight="1" x14ac:dyDescent="0.25">
      <c r="A90" s="30">
        <v>89</v>
      </c>
      <c r="B90" s="45" t="s">
        <v>0</v>
      </c>
      <c r="C90" s="43" t="s">
        <v>186</v>
      </c>
      <c r="D90" s="44" t="s">
        <v>2</v>
      </c>
      <c r="E90" s="29" t="s">
        <v>225</v>
      </c>
      <c r="F90" s="18" t="s">
        <v>206</v>
      </c>
      <c r="G90" s="18" t="s">
        <v>207</v>
      </c>
      <c r="H90" s="18" t="s">
        <v>208</v>
      </c>
      <c r="I90" s="18" t="s">
        <v>209</v>
      </c>
      <c r="J90" s="19" t="s">
        <v>210</v>
      </c>
      <c r="K90" s="19" t="s">
        <v>211</v>
      </c>
      <c r="L90" s="20" t="s">
        <v>212</v>
      </c>
      <c r="M90" s="19" t="s">
        <v>213</v>
      </c>
      <c r="N90" s="21" t="s">
        <v>214</v>
      </c>
      <c r="O90" s="18" t="s">
        <v>215</v>
      </c>
      <c r="P90" s="18" t="s">
        <v>216</v>
      </c>
      <c r="Q90" s="18" t="s">
        <v>217</v>
      </c>
      <c r="R90" s="18" t="s">
        <v>218</v>
      </c>
      <c r="S90" s="22" t="s">
        <v>210</v>
      </c>
      <c r="T90" s="22" t="s">
        <v>219</v>
      </c>
      <c r="U90" s="22" t="s">
        <v>212</v>
      </c>
      <c r="V90" s="19" t="s">
        <v>213</v>
      </c>
      <c r="W90" s="21" t="s">
        <v>220</v>
      </c>
      <c r="X90" s="23" t="s">
        <v>221</v>
      </c>
      <c r="Y90" s="23" t="s">
        <v>222</v>
      </c>
      <c r="Z90" s="21" t="s">
        <v>229</v>
      </c>
      <c r="AA90" s="21" t="s">
        <v>223</v>
      </c>
      <c r="AB90" s="24" t="s">
        <v>224</v>
      </c>
    </row>
    <row r="91" spans="1:28" s="30" customFormat="1" ht="18" customHeight="1" x14ac:dyDescent="0.25">
      <c r="A91" s="30">
        <v>90</v>
      </c>
      <c r="B91" s="59">
        <v>114</v>
      </c>
      <c r="C91" s="61" t="s">
        <v>166</v>
      </c>
      <c r="D91" s="63" t="s">
        <v>164</v>
      </c>
      <c r="E91" s="57" t="s">
        <v>227</v>
      </c>
      <c r="F91" s="9">
        <v>8.4</v>
      </c>
      <c r="G91" s="9">
        <v>8.5</v>
      </c>
      <c r="H91" s="9">
        <v>8.4</v>
      </c>
      <c r="I91" s="9"/>
      <c r="J91" s="10">
        <f>COUNT(F91:I91)</f>
        <v>3</v>
      </c>
      <c r="K91" s="10">
        <f>SUM(F91:I91)-(MAX(F91:I91)+MIN(F91:I91))</f>
        <v>8.3999999999999986</v>
      </c>
      <c r="L91" s="10">
        <f>(K91/(J91-2))</f>
        <v>8.3999999999999986</v>
      </c>
      <c r="M91" s="11">
        <f>IF(J91&gt;0,SUM(F91:I91)/J91,0)</f>
        <v>8.4333333333333318</v>
      </c>
      <c r="N91" s="12">
        <f>IF(J91=4,L91,M91)*2</f>
        <v>16.866666666666664</v>
      </c>
      <c r="O91" s="13">
        <v>8.5</v>
      </c>
      <c r="P91" s="13">
        <v>8.1</v>
      </c>
      <c r="Q91" s="13">
        <v>8.4</v>
      </c>
      <c r="R91" s="13">
        <v>8.3000000000000007</v>
      </c>
      <c r="S91" s="14">
        <f>COUNT(O91:R91)</f>
        <v>4</v>
      </c>
      <c r="T91" s="14">
        <f>SUM(O91:R91)-(MAX(O91:R91)+MIN(O91:R91))</f>
        <v>16.699999999999996</v>
      </c>
      <c r="U91" s="14">
        <f>T91/(S91-2)</f>
        <v>8.3499999999999979</v>
      </c>
      <c r="V91" s="14">
        <f>IF(S91&gt;0,SUM(O91:R91)/S91,0)</f>
        <v>8.3249999999999993</v>
      </c>
      <c r="W91" s="15">
        <f>IF(S91=4,U91,V91)</f>
        <v>8.3499999999999979</v>
      </c>
      <c r="X91" s="66">
        <v>0.6</v>
      </c>
      <c r="Y91" s="66">
        <v>0.3</v>
      </c>
      <c r="Z91" s="17">
        <f>SUM(N91+W91+X91-Y91)</f>
        <v>25.516666666666662</v>
      </c>
      <c r="AA91" s="79">
        <f>Z91+Z92</f>
        <v>52.216666666666661</v>
      </c>
      <c r="AB91" s="81">
        <f>IF(AA91&gt;0,RANK(AA91,$AA$91:$AA$92,0),0)</f>
        <v>1</v>
      </c>
    </row>
    <row r="92" spans="1:28" s="30" customFormat="1" ht="18" customHeight="1" thickBot="1" x14ac:dyDescent="0.3">
      <c r="A92" s="30">
        <v>91</v>
      </c>
      <c r="B92" s="60">
        <v>114</v>
      </c>
      <c r="C92" s="62" t="s">
        <v>166</v>
      </c>
      <c r="D92" s="64" t="s">
        <v>164</v>
      </c>
      <c r="E92" s="58" t="s">
        <v>228</v>
      </c>
      <c r="F92" s="32">
        <v>8.6</v>
      </c>
      <c r="G92" s="32">
        <v>8.4</v>
      </c>
      <c r="H92" s="32">
        <v>8.8000000000000007</v>
      </c>
      <c r="I92" s="32"/>
      <c r="J92" s="33">
        <f>COUNT(F92:I92)</f>
        <v>3</v>
      </c>
      <c r="K92" s="33">
        <f>SUM(F92:I92)-(MAX(F92:I92)+MIN(F92:I92))</f>
        <v>8.5999999999999979</v>
      </c>
      <c r="L92" s="33">
        <f>(K92/(J92-2))</f>
        <v>8.5999999999999979</v>
      </c>
      <c r="M92" s="34">
        <f>IF(J92&gt;0,SUM(F92:I92)/J92,0)</f>
        <v>8.6</v>
      </c>
      <c r="N92" s="35">
        <f>IF(J92=4,L92,M92)*2</f>
        <v>17.2</v>
      </c>
      <c r="O92" s="36">
        <v>8.4</v>
      </c>
      <c r="P92" s="36">
        <v>8.6</v>
      </c>
      <c r="Q92" s="36">
        <v>8.5</v>
      </c>
      <c r="R92" s="36">
        <v>8.5</v>
      </c>
      <c r="S92" s="37">
        <f>COUNT(O92:R92)</f>
        <v>4</v>
      </c>
      <c r="T92" s="37">
        <f>SUM(O92:R92)-(MAX(O92:R92)+MIN(O92:R92))</f>
        <v>17</v>
      </c>
      <c r="U92" s="37">
        <f>T92/(S92-2)</f>
        <v>8.5</v>
      </c>
      <c r="V92" s="37">
        <f>IF(S92&gt;0,SUM(O92:R92)/S92,0)</f>
        <v>8.5</v>
      </c>
      <c r="W92" s="38">
        <f>IF(S92=4,U92,V92)</f>
        <v>8.5</v>
      </c>
      <c r="X92" s="39">
        <v>1</v>
      </c>
      <c r="Y92" s="39"/>
      <c r="Z92" s="40">
        <f>SUM(N92+W92+X92-Y92)</f>
        <v>26.7</v>
      </c>
      <c r="AA92" s="80"/>
      <c r="AB92" s="82"/>
    </row>
    <row r="93" spans="1:28" s="30" customFormat="1" ht="18" customHeight="1" x14ac:dyDescent="0.25">
      <c r="A93" s="30">
        <v>92</v>
      </c>
      <c r="B93" s="45" t="s">
        <v>0</v>
      </c>
      <c r="C93" s="43" t="s">
        <v>185</v>
      </c>
      <c r="D93" s="44" t="s">
        <v>2</v>
      </c>
      <c r="E93" s="29" t="s">
        <v>225</v>
      </c>
      <c r="F93" s="18" t="s">
        <v>206</v>
      </c>
      <c r="G93" s="18" t="s">
        <v>207</v>
      </c>
      <c r="H93" s="18" t="s">
        <v>208</v>
      </c>
      <c r="I93" s="18" t="s">
        <v>209</v>
      </c>
      <c r="J93" s="19" t="s">
        <v>210</v>
      </c>
      <c r="K93" s="19" t="s">
        <v>211</v>
      </c>
      <c r="L93" s="20" t="s">
        <v>212</v>
      </c>
      <c r="M93" s="19" t="s">
        <v>213</v>
      </c>
      <c r="N93" s="21" t="s">
        <v>214</v>
      </c>
      <c r="O93" s="18" t="s">
        <v>215</v>
      </c>
      <c r="P93" s="18" t="s">
        <v>216</v>
      </c>
      <c r="Q93" s="18" t="s">
        <v>217</v>
      </c>
      <c r="R93" s="18" t="s">
        <v>218</v>
      </c>
      <c r="S93" s="22" t="s">
        <v>210</v>
      </c>
      <c r="T93" s="22" t="s">
        <v>219</v>
      </c>
      <c r="U93" s="22" t="s">
        <v>212</v>
      </c>
      <c r="V93" s="19" t="s">
        <v>213</v>
      </c>
      <c r="W93" s="21" t="s">
        <v>220</v>
      </c>
      <c r="X93" s="23" t="s">
        <v>221</v>
      </c>
      <c r="Y93" s="23" t="s">
        <v>222</v>
      </c>
      <c r="Z93" s="21" t="s">
        <v>229</v>
      </c>
      <c r="AA93" s="21" t="s">
        <v>223</v>
      </c>
      <c r="AB93" s="24" t="s">
        <v>224</v>
      </c>
    </row>
    <row r="94" spans="1:28" s="30" customFormat="1" ht="18" customHeight="1" x14ac:dyDescent="0.25">
      <c r="A94" s="30">
        <v>93</v>
      </c>
      <c r="B94" s="59">
        <v>115</v>
      </c>
      <c r="C94" s="61" t="s">
        <v>102</v>
      </c>
      <c r="D94" s="57" t="s">
        <v>79</v>
      </c>
      <c r="E94" s="57" t="s">
        <v>227</v>
      </c>
      <c r="F94" s="9"/>
      <c r="G94" s="9"/>
      <c r="H94" s="9"/>
      <c r="I94" s="9"/>
      <c r="J94" s="10">
        <f>COUNT(F94:I94)</f>
        <v>0</v>
      </c>
      <c r="K94" s="10">
        <f>SUM(F94:I94)-(MAX(F94:I94)+MIN(F94:I94))</f>
        <v>0</v>
      </c>
      <c r="L94" s="10">
        <f>(K94/(J94-2))</f>
        <v>0</v>
      </c>
      <c r="M94" s="11">
        <f>IF(J94&gt;0,SUM(F94:I94)/J94,0)</f>
        <v>0</v>
      </c>
      <c r="N94" s="12"/>
      <c r="O94" s="13"/>
      <c r="P94" s="13"/>
      <c r="Q94" s="13"/>
      <c r="R94" s="13"/>
      <c r="S94" s="14">
        <f>COUNT(O94:R94)</f>
        <v>0</v>
      </c>
      <c r="T94" s="14">
        <f>SUM(O94:R94)-(MAX(O94:R94)+MIN(O94:R94))</f>
        <v>0</v>
      </c>
      <c r="U94" s="14">
        <f>T94/(S94-2)</f>
        <v>0</v>
      </c>
      <c r="V94" s="14">
        <f>IF(S94&gt;0,SUM(O94:R94)/S94,0)</f>
        <v>0</v>
      </c>
      <c r="W94" s="15"/>
      <c r="X94" s="66"/>
      <c r="Y94" s="66"/>
      <c r="Z94" s="17"/>
      <c r="AA94" s="79">
        <f>Z94+Z95</f>
        <v>0</v>
      </c>
      <c r="AB94" s="81">
        <f>IF(AA94&gt;0,RANK(AA94,$AA$94:$AA$97,0),0)</f>
        <v>0</v>
      </c>
    </row>
    <row r="95" spans="1:28" s="30" customFormat="1" ht="18" customHeight="1" thickBot="1" x14ac:dyDescent="0.3">
      <c r="A95" s="30">
        <v>94</v>
      </c>
      <c r="B95" s="60">
        <v>115</v>
      </c>
      <c r="C95" s="62" t="s">
        <v>102</v>
      </c>
      <c r="D95" s="58" t="s">
        <v>79</v>
      </c>
      <c r="E95" s="58" t="s">
        <v>228</v>
      </c>
      <c r="F95" s="32"/>
      <c r="G95" s="32"/>
      <c r="H95" s="32"/>
      <c r="I95" s="32"/>
      <c r="J95" s="33">
        <f>COUNT(F95:I95)</f>
        <v>0</v>
      </c>
      <c r="K95" s="33">
        <f>SUM(F95:I95)-(MAX(F95:I95)+MIN(F95:I95))</f>
        <v>0</v>
      </c>
      <c r="L95" s="33">
        <f>(K95/(J95-2))</f>
        <v>0</v>
      </c>
      <c r="M95" s="34">
        <f>IF(J95&gt;0,SUM(F95:I95)/J95,0)</f>
        <v>0</v>
      </c>
      <c r="N95" s="35">
        <f>IF(J95=4,L95,M95)*2</f>
        <v>0</v>
      </c>
      <c r="O95" s="36"/>
      <c r="P95" s="36"/>
      <c r="Q95" s="36"/>
      <c r="R95" s="36"/>
      <c r="S95" s="37">
        <f>COUNT(O95:R95)</f>
        <v>0</v>
      </c>
      <c r="T95" s="37">
        <f>SUM(O95:R95)-(MAX(O95:R95)+MIN(O95:R95))</f>
        <v>0</v>
      </c>
      <c r="U95" s="37">
        <f>T95/(S95-2)</f>
        <v>0</v>
      </c>
      <c r="V95" s="37">
        <f>IF(S95&gt;0,SUM(O95:R95)/S95,0)</f>
        <v>0</v>
      </c>
      <c r="W95" s="38">
        <f>IF(S95=4,U95,V95)</f>
        <v>0</v>
      </c>
      <c r="X95" s="39"/>
      <c r="Y95" s="39"/>
      <c r="Z95" s="40">
        <f>SUM(N95+W95+X95-Y95)</f>
        <v>0</v>
      </c>
      <c r="AA95" s="80"/>
      <c r="AB95" s="82"/>
    </row>
    <row r="96" spans="1:28" s="30" customFormat="1" ht="18" customHeight="1" x14ac:dyDescent="0.25">
      <c r="A96" s="30">
        <v>95</v>
      </c>
      <c r="B96" s="59">
        <v>116</v>
      </c>
      <c r="C96" s="61" t="s">
        <v>190</v>
      </c>
      <c r="D96" s="57" t="s">
        <v>164</v>
      </c>
      <c r="E96" s="57" t="s">
        <v>227</v>
      </c>
      <c r="F96" s="9">
        <v>8.6</v>
      </c>
      <c r="G96" s="9">
        <v>8.5</v>
      </c>
      <c r="H96" s="9">
        <v>8.5</v>
      </c>
      <c r="I96" s="9"/>
      <c r="J96" s="10">
        <f>COUNT(F96:I96)</f>
        <v>3</v>
      </c>
      <c r="K96" s="10">
        <f>SUM(F96:I96)-(MAX(F96:I96)+MIN(F96:I96))</f>
        <v>8.5</v>
      </c>
      <c r="L96" s="10">
        <f>(K96/(J96-2))</f>
        <v>8.5</v>
      </c>
      <c r="M96" s="11">
        <f>IF(J96&gt;0,SUM(F96:I96)/J96,0)</f>
        <v>8.5333333333333332</v>
      </c>
      <c r="N96" s="12">
        <f>IF(J96=4,L96,M96)*2</f>
        <v>17.066666666666666</v>
      </c>
      <c r="O96" s="13">
        <v>8.6</v>
      </c>
      <c r="P96" s="13">
        <v>8.1999999999999993</v>
      </c>
      <c r="Q96" s="13">
        <v>8.6999999999999993</v>
      </c>
      <c r="R96" s="13">
        <v>8.5</v>
      </c>
      <c r="S96" s="14">
        <f>COUNT(O96:R96)</f>
        <v>4</v>
      </c>
      <c r="T96" s="14">
        <f>SUM(O96:R96)-(MAX(O96:R96)+MIN(O96:R96))</f>
        <v>17.100000000000001</v>
      </c>
      <c r="U96" s="14">
        <f>T96/(S96-2)</f>
        <v>8.5500000000000007</v>
      </c>
      <c r="V96" s="14">
        <f>IF(S96&gt;0,SUM(O96:R96)/S96,0)</f>
        <v>8.5</v>
      </c>
      <c r="W96" s="15">
        <f>IF(S96=4,U96,V96)</f>
        <v>8.5500000000000007</v>
      </c>
      <c r="X96" s="66">
        <v>0.6</v>
      </c>
      <c r="Y96" s="66"/>
      <c r="Z96" s="17">
        <f>SUM(N96+W96+X96-Y96)</f>
        <v>26.216666666666669</v>
      </c>
      <c r="AA96" s="79">
        <f>Z96+Z97</f>
        <v>53.483333333333334</v>
      </c>
      <c r="AB96" s="81">
        <f>IF(AA96&gt;0,RANK(AA96,$AA$94:$AA$97,0),0)</f>
        <v>1</v>
      </c>
    </row>
    <row r="97" spans="1:28" s="30" customFormat="1" ht="18" customHeight="1" thickBot="1" x14ac:dyDescent="0.3">
      <c r="A97" s="30">
        <v>96</v>
      </c>
      <c r="B97" s="60">
        <v>116</v>
      </c>
      <c r="C97" s="62" t="s">
        <v>190</v>
      </c>
      <c r="D97" s="58" t="s">
        <v>164</v>
      </c>
      <c r="E97" s="57" t="s">
        <v>228</v>
      </c>
      <c r="F97" s="32">
        <v>8.8000000000000007</v>
      </c>
      <c r="G97" s="32">
        <v>8.8000000000000007</v>
      </c>
      <c r="H97" s="32">
        <v>8.9</v>
      </c>
      <c r="I97" s="32"/>
      <c r="J97" s="33">
        <f>COUNT(F97:I97)</f>
        <v>3</v>
      </c>
      <c r="K97" s="33">
        <f>SUM(F97:I97)-(MAX(F97:I97)+MIN(F97:I97))</f>
        <v>8.7999999999999972</v>
      </c>
      <c r="L97" s="33">
        <f>(K97/(J97-2))</f>
        <v>8.7999999999999972</v>
      </c>
      <c r="M97" s="34">
        <f>IF(J97&gt;0,SUM(F97:I97)/J97,0)</f>
        <v>8.8333333333333339</v>
      </c>
      <c r="N97" s="35">
        <f>IF(J97=4,L97,M97)*2</f>
        <v>17.666666666666668</v>
      </c>
      <c r="O97" s="36">
        <v>8.3000000000000007</v>
      </c>
      <c r="P97" s="36">
        <v>8.5</v>
      </c>
      <c r="Q97" s="36">
        <v>8.6999999999999993</v>
      </c>
      <c r="R97" s="36">
        <v>8.6999999999999993</v>
      </c>
      <c r="S97" s="37">
        <f>COUNT(O97:R97)</f>
        <v>4</v>
      </c>
      <c r="T97" s="37">
        <f>SUM(O97:R97)-(MAX(O97:R97)+MIN(O97:R97))</f>
        <v>17.200000000000003</v>
      </c>
      <c r="U97" s="37">
        <f>T97/(S97-2)</f>
        <v>8.6000000000000014</v>
      </c>
      <c r="V97" s="37">
        <f>IF(S97&gt;0,SUM(O97:R97)/S97,0)</f>
        <v>8.5500000000000007</v>
      </c>
      <c r="W97" s="38">
        <f>IF(S97=4,U97,V97)</f>
        <v>8.6000000000000014</v>
      </c>
      <c r="X97" s="39">
        <v>1</v>
      </c>
      <c r="Y97" s="39"/>
      <c r="Z97" s="40">
        <f>SUM(N97+W97+X97-Y97)</f>
        <v>27.266666666666669</v>
      </c>
      <c r="AA97" s="80"/>
      <c r="AB97" s="82"/>
    </row>
    <row r="98" spans="1:28" s="30" customFormat="1" ht="18" customHeight="1" x14ac:dyDescent="0.25">
      <c r="A98" s="30">
        <v>97</v>
      </c>
      <c r="B98" s="27" t="s">
        <v>0</v>
      </c>
      <c r="C98" s="28" t="s">
        <v>184</v>
      </c>
      <c r="D98" s="29" t="s">
        <v>2</v>
      </c>
      <c r="E98" s="29" t="s">
        <v>225</v>
      </c>
      <c r="F98" s="18" t="s">
        <v>206</v>
      </c>
      <c r="G98" s="18" t="s">
        <v>207</v>
      </c>
      <c r="H98" s="18" t="s">
        <v>208</v>
      </c>
      <c r="I98" s="18" t="s">
        <v>209</v>
      </c>
      <c r="J98" s="19" t="s">
        <v>210</v>
      </c>
      <c r="K98" s="19" t="s">
        <v>211</v>
      </c>
      <c r="L98" s="20" t="s">
        <v>212</v>
      </c>
      <c r="M98" s="19" t="s">
        <v>213</v>
      </c>
      <c r="N98" s="21" t="s">
        <v>214</v>
      </c>
      <c r="O98" s="18" t="s">
        <v>215</v>
      </c>
      <c r="P98" s="18" t="s">
        <v>216</v>
      </c>
      <c r="Q98" s="18" t="s">
        <v>217</v>
      </c>
      <c r="R98" s="18" t="s">
        <v>218</v>
      </c>
      <c r="S98" s="22" t="s">
        <v>210</v>
      </c>
      <c r="T98" s="22" t="s">
        <v>219</v>
      </c>
      <c r="U98" s="22" t="s">
        <v>212</v>
      </c>
      <c r="V98" s="19" t="s">
        <v>213</v>
      </c>
      <c r="W98" s="21" t="s">
        <v>220</v>
      </c>
      <c r="X98" s="23" t="s">
        <v>221</v>
      </c>
      <c r="Y98" s="23" t="s">
        <v>222</v>
      </c>
      <c r="Z98" s="21" t="s">
        <v>229</v>
      </c>
      <c r="AA98" s="21" t="s">
        <v>223</v>
      </c>
      <c r="AB98" s="24" t="s">
        <v>224</v>
      </c>
    </row>
    <row r="99" spans="1:28" s="30" customFormat="1" ht="18" customHeight="1" x14ac:dyDescent="0.25">
      <c r="A99" s="30">
        <v>98</v>
      </c>
      <c r="B99" s="59">
        <v>117</v>
      </c>
      <c r="C99" s="61" t="s">
        <v>53</v>
      </c>
      <c r="D99" s="57" t="s">
        <v>42</v>
      </c>
      <c r="E99" s="57" t="s">
        <v>227</v>
      </c>
      <c r="F99" s="9">
        <v>7.2</v>
      </c>
      <c r="G99" s="9">
        <v>7.2</v>
      </c>
      <c r="H99" s="9">
        <v>7.4</v>
      </c>
      <c r="I99" s="9"/>
      <c r="J99" s="10">
        <f t="shared" ref="J99:J110" si="113">COUNT(F99:I99)</f>
        <v>3</v>
      </c>
      <c r="K99" s="10">
        <f t="shared" ref="K99:K110" si="114">SUM(F99:I99)-(MAX(F99:I99)+MIN(F99:I99))</f>
        <v>7.1999999999999993</v>
      </c>
      <c r="L99" s="10">
        <f t="shared" ref="L99:L110" si="115">(K99/(J99-2))</f>
        <v>7.1999999999999993</v>
      </c>
      <c r="M99" s="11">
        <f t="shared" ref="M99:M110" si="116">IF(J99&gt;0,SUM(F99:I99)/J99,0)</f>
        <v>7.2666666666666666</v>
      </c>
      <c r="N99" s="12">
        <f t="shared" ref="N99:N110" si="117">IF(J99=4,L99,M99)*2</f>
        <v>14.533333333333333</v>
      </c>
      <c r="O99" s="13">
        <v>7.8</v>
      </c>
      <c r="P99" s="13">
        <v>8</v>
      </c>
      <c r="Q99" s="13">
        <v>7.6</v>
      </c>
      <c r="R99" s="13">
        <v>7.6</v>
      </c>
      <c r="S99" s="14">
        <f t="shared" ref="S99:S110" si="118">COUNT(O99:R99)</f>
        <v>4</v>
      </c>
      <c r="T99" s="14">
        <f t="shared" ref="T99:T110" si="119">SUM(O99:R99)-(MAX(O99:R99)+MIN(O99:R99))</f>
        <v>15.4</v>
      </c>
      <c r="U99" s="14">
        <f t="shared" ref="U99:U110" si="120">T99/(S99-2)</f>
        <v>7.7</v>
      </c>
      <c r="V99" s="14">
        <f t="shared" ref="V99:V110" si="121">IF(S99&gt;0,SUM(O99:R99)/S99,0)</f>
        <v>7.75</v>
      </c>
      <c r="W99" s="15">
        <f t="shared" ref="W99:W110" si="122">IF(S99=4,U99,V99)</f>
        <v>7.7</v>
      </c>
      <c r="X99" s="66">
        <v>0.4</v>
      </c>
      <c r="Y99" s="66">
        <v>0.3</v>
      </c>
      <c r="Z99" s="17">
        <f t="shared" ref="Z99:Z110" si="123">SUM(N99+W99+X99-Y99)</f>
        <v>22.333333333333332</v>
      </c>
      <c r="AA99" s="79">
        <f>Z99+Z100</f>
        <v>43.433333333333337</v>
      </c>
      <c r="AB99" s="81">
        <f>IF(AA99&gt;0,RANK(AA99,$AA$99:$AA$110,0),0)</f>
        <v>5</v>
      </c>
    </row>
    <row r="100" spans="1:28" s="30" customFormat="1" ht="18" customHeight="1" thickBot="1" x14ac:dyDescent="0.3">
      <c r="A100" s="30">
        <v>99</v>
      </c>
      <c r="B100" s="60">
        <v>117</v>
      </c>
      <c r="C100" s="62" t="s">
        <v>53</v>
      </c>
      <c r="D100" s="58" t="s">
        <v>42</v>
      </c>
      <c r="E100" s="58" t="s">
        <v>228</v>
      </c>
      <c r="F100" s="32">
        <v>6.8</v>
      </c>
      <c r="G100" s="32">
        <v>7</v>
      </c>
      <c r="H100" s="32">
        <v>7.2</v>
      </c>
      <c r="I100" s="32"/>
      <c r="J100" s="33">
        <f t="shared" si="113"/>
        <v>3</v>
      </c>
      <c r="K100" s="33">
        <f t="shared" si="114"/>
        <v>7</v>
      </c>
      <c r="L100" s="33">
        <f t="shared" si="115"/>
        <v>7</v>
      </c>
      <c r="M100" s="34">
        <f t="shared" si="116"/>
        <v>7</v>
      </c>
      <c r="N100" s="35">
        <f t="shared" si="117"/>
        <v>14</v>
      </c>
      <c r="O100" s="36">
        <v>7.5</v>
      </c>
      <c r="P100" s="36">
        <v>7.7</v>
      </c>
      <c r="Q100" s="36">
        <v>7.5</v>
      </c>
      <c r="R100" s="36">
        <v>7.8</v>
      </c>
      <c r="S100" s="37">
        <f t="shared" si="118"/>
        <v>4</v>
      </c>
      <c r="T100" s="37">
        <f t="shared" si="119"/>
        <v>15.2</v>
      </c>
      <c r="U100" s="37">
        <f t="shared" si="120"/>
        <v>7.6</v>
      </c>
      <c r="V100" s="37">
        <f t="shared" si="121"/>
        <v>7.625</v>
      </c>
      <c r="W100" s="38">
        <f t="shared" si="122"/>
        <v>7.6</v>
      </c>
      <c r="X100" s="39">
        <v>0.5</v>
      </c>
      <c r="Y100" s="39">
        <v>1</v>
      </c>
      <c r="Z100" s="40">
        <f t="shared" si="123"/>
        <v>21.1</v>
      </c>
      <c r="AA100" s="80"/>
      <c r="AB100" s="82"/>
    </row>
    <row r="101" spans="1:28" s="30" customFormat="1" ht="18" customHeight="1" x14ac:dyDescent="0.25">
      <c r="A101" s="30">
        <v>100</v>
      </c>
      <c r="B101" s="59">
        <v>118</v>
      </c>
      <c r="C101" s="61" t="s">
        <v>54</v>
      </c>
      <c r="D101" s="57" t="s">
        <v>55</v>
      </c>
      <c r="E101" s="57" t="s">
        <v>227</v>
      </c>
      <c r="F101" s="9">
        <v>8.4</v>
      </c>
      <c r="G101" s="9">
        <v>8.1</v>
      </c>
      <c r="H101" s="9">
        <v>8.1999999999999993</v>
      </c>
      <c r="I101" s="9"/>
      <c r="J101" s="10">
        <f t="shared" si="113"/>
        <v>3</v>
      </c>
      <c r="K101" s="10">
        <f t="shared" si="114"/>
        <v>8.1999999999999993</v>
      </c>
      <c r="L101" s="10">
        <f t="shared" si="115"/>
        <v>8.1999999999999993</v>
      </c>
      <c r="M101" s="11">
        <f t="shared" si="116"/>
        <v>8.2333333333333325</v>
      </c>
      <c r="N101" s="12">
        <f t="shared" si="117"/>
        <v>16.466666666666665</v>
      </c>
      <c r="O101" s="13">
        <v>8.1</v>
      </c>
      <c r="P101" s="13">
        <v>8.4</v>
      </c>
      <c r="Q101" s="13">
        <v>8.1</v>
      </c>
      <c r="R101" s="13">
        <v>8</v>
      </c>
      <c r="S101" s="14">
        <f t="shared" si="118"/>
        <v>4</v>
      </c>
      <c r="T101" s="14">
        <f t="shared" si="119"/>
        <v>16.200000000000003</v>
      </c>
      <c r="U101" s="14">
        <f t="shared" si="120"/>
        <v>8.1000000000000014</v>
      </c>
      <c r="V101" s="14">
        <f t="shared" si="121"/>
        <v>8.15</v>
      </c>
      <c r="W101" s="15">
        <f t="shared" si="122"/>
        <v>8.1000000000000014</v>
      </c>
      <c r="X101" s="66">
        <v>0.5</v>
      </c>
      <c r="Y101" s="66"/>
      <c r="Z101" s="17">
        <f t="shared" si="123"/>
        <v>25.066666666666666</v>
      </c>
      <c r="AA101" s="79">
        <f>Z101+Z102</f>
        <v>48.816666666666663</v>
      </c>
      <c r="AB101" s="81">
        <f t="shared" ref="AB101" si="124">IF(AA101&gt;0,RANK(AA101,$AA$99:$AA$110,0),0)</f>
        <v>4</v>
      </c>
    </row>
    <row r="102" spans="1:28" s="30" customFormat="1" ht="18" customHeight="1" thickBot="1" x14ac:dyDescent="0.3">
      <c r="A102" s="30">
        <v>101</v>
      </c>
      <c r="B102" s="60">
        <v>118</v>
      </c>
      <c r="C102" s="62" t="s">
        <v>54</v>
      </c>
      <c r="D102" s="58" t="s">
        <v>55</v>
      </c>
      <c r="E102" s="58" t="s">
        <v>228</v>
      </c>
      <c r="F102" s="32">
        <v>7.4</v>
      </c>
      <c r="G102" s="32">
        <v>7.8</v>
      </c>
      <c r="H102" s="32">
        <v>7.9</v>
      </c>
      <c r="I102" s="32"/>
      <c r="J102" s="33">
        <f t="shared" si="113"/>
        <v>3</v>
      </c>
      <c r="K102" s="33">
        <f t="shared" si="114"/>
        <v>7.8000000000000007</v>
      </c>
      <c r="L102" s="33">
        <f t="shared" si="115"/>
        <v>7.8000000000000007</v>
      </c>
      <c r="M102" s="34">
        <f t="shared" si="116"/>
        <v>7.7</v>
      </c>
      <c r="N102" s="35">
        <f t="shared" si="117"/>
        <v>15.4</v>
      </c>
      <c r="O102" s="36">
        <v>7.9</v>
      </c>
      <c r="P102" s="36">
        <v>7.5</v>
      </c>
      <c r="Q102" s="36">
        <v>7.8</v>
      </c>
      <c r="R102" s="36">
        <v>8.1</v>
      </c>
      <c r="S102" s="37">
        <f t="shared" si="118"/>
        <v>4</v>
      </c>
      <c r="T102" s="37">
        <f t="shared" si="119"/>
        <v>15.699999999999998</v>
      </c>
      <c r="U102" s="37">
        <f t="shared" si="120"/>
        <v>7.8499999999999988</v>
      </c>
      <c r="V102" s="37">
        <f t="shared" si="121"/>
        <v>7.8249999999999993</v>
      </c>
      <c r="W102" s="38">
        <f t="shared" si="122"/>
        <v>7.8499999999999988</v>
      </c>
      <c r="X102" s="39">
        <v>0.5</v>
      </c>
      <c r="Y102" s="39"/>
      <c r="Z102" s="40">
        <f t="shared" si="123"/>
        <v>23.75</v>
      </c>
      <c r="AA102" s="80"/>
      <c r="AB102" s="82"/>
    </row>
    <row r="103" spans="1:28" s="30" customFormat="1" ht="18" customHeight="1" x14ac:dyDescent="0.25">
      <c r="A103" s="30">
        <v>102</v>
      </c>
      <c r="B103" s="59">
        <v>119</v>
      </c>
      <c r="C103" s="61" t="s">
        <v>103</v>
      </c>
      <c r="D103" s="57" t="s">
        <v>79</v>
      </c>
      <c r="E103" s="57" t="s">
        <v>227</v>
      </c>
      <c r="F103" s="9">
        <v>8.8000000000000007</v>
      </c>
      <c r="G103" s="9">
        <v>8.6999999999999993</v>
      </c>
      <c r="H103" s="9">
        <v>8.3000000000000007</v>
      </c>
      <c r="I103" s="9"/>
      <c r="J103" s="10">
        <f t="shared" si="113"/>
        <v>3</v>
      </c>
      <c r="K103" s="10">
        <f t="shared" si="114"/>
        <v>8.6999999999999993</v>
      </c>
      <c r="L103" s="10">
        <f t="shared" si="115"/>
        <v>8.6999999999999993</v>
      </c>
      <c r="M103" s="11">
        <f t="shared" si="116"/>
        <v>8.6</v>
      </c>
      <c r="N103" s="12">
        <f t="shared" si="117"/>
        <v>17.2</v>
      </c>
      <c r="O103" s="13">
        <v>8.3000000000000007</v>
      </c>
      <c r="P103" s="13">
        <v>8.1</v>
      </c>
      <c r="Q103" s="13">
        <v>8</v>
      </c>
      <c r="R103" s="13">
        <v>8.1999999999999993</v>
      </c>
      <c r="S103" s="14">
        <f t="shared" si="118"/>
        <v>4</v>
      </c>
      <c r="T103" s="14">
        <f t="shared" si="119"/>
        <v>16.299999999999994</v>
      </c>
      <c r="U103" s="14">
        <f t="shared" si="120"/>
        <v>8.1499999999999968</v>
      </c>
      <c r="V103" s="14">
        <f t="shared" si="121"/>
        <v>8.1499999999999986</v>
      </c>
      <c r="W103" s="15">
        <f t="shared" si="122"/>
        <v>8.1499999999999968</v>
      </c>
      <c r="X103" s="66">
        <v>0.5</v>
      </c>
      <c r="Y103" s="66">
        <v>0.3</v>
      </c>
      <c r="Z103" s="17">
        <f t="shared" si="123"/>
        <v>25.549999999999994</v>
      </c>
      <c r="AA103" s="79">
        <f>Z103+Z104</f>
        <v>49.783333333333324</v>
      </c>
      <c r="AB103" s="81">
        <f t="shared" ref="AB103" si="125">IF(AA103&gt;0,RANK(AA103,$AA$99:$AA$110,0),0)</f>
        <v>3</v>
      </c>
    </row>
    <row r="104" spans="1:28" s="30" customFormat="1" ht="18" customHeight="1" thickBot="1" x14ac:dyDescent="0.3">
      <c r="A104" s="30">
        <v>103</v>
      </c>
      <c r="B104" s="60">
        <v>119</v>
      </c>
      <c r="C104" s="62" t="s">
        <v>103</v>
      </c>
      <c r="D104" s="58" t="s">
        <v>79</v>
      </c>
      <c r="E104" s="58" t="s">
        <v>228</v>
      </c>
      <c r="F104" s="32">
        <v>8.1</v>
      </c>
      <c r="G104" s="32">
        <v>7.6</v>
      </c>
      <c r="H104" s="32">
        <v>7.6</v>
      </c>
      <c r="I104" s="32"/>
      <c r="J104" s="33">
        <f t="shared" si="113"/>
        <v>3</v>
      </c>
      <c r="K104" s="33">
        <f t="shared" si="114"/>
        <v>7.5999999999999979</v>
      </c>
      <c r="L104" s="33">
        <f t="shared" si="115"/>
        <v>7.5999999999999979</v>
      </c>
      <c r="M104" s="34">
        <f t="shared" si="116"/>
        <v>7.7666666666666657</v>
      </c>
      <c r="N104" s="35">
        <f t="shared" si="117"/>
        <v>15.533333333333331</v>
      </c>
      <c r="O104" s="36">
        <v>8</v>
      </c>
      <c r="P104" s="36">
        <v>9.1</v>
      </c>
      <c r="Q104" s="36">
        <v>8.1</v>
      </c>
      <c r="R104" s="36">
        <v>8.3000000000000007</v>
      </c>
      <c r="S104" s="37">
        <f t="shared" si="118"/>
        <v>4</v>
      </c>
      <c r="T104" s="37">
        <f t="shared" si="119"/>
        <v>16.399999999999999</v>
      </c>
      <c r="U104" s="37">
        <f t="shared" si="120"/>
        <v>8.1999999999999993</v>
      </c>
      <c r="V104" s="37">
        <f t="shared" si="121"/>
        <v>8.375</v>
      </c>
      <c r="W104" s="38">
        <f t="shared" si="122"/>
        <v>8.1999999999999993</v>
      </c>
      <c r="X104" s="39">
        <v>0.5</v>
      </c>
      <c r="Y104" s="39"/>
      <c r="Z104" s="40">
        <f t="shared" si="123"/>
        <v>24.233333333333331</v>
      </c>
      <c r="AA104" s="80"/>
      <c r="AB104" s="82"/>
    </row>
    <row r="105" spans="1:28" s="30" customFormat="1" ht="18" customHeight="1" x14ac:dyDescent="0.25">
      <c r="A105" s="30">
        <v>104</v>
      </c>
      <c r="B105" s="59">
        <v>120</v>
      </c>
      <c r="C105" s="61" t="s">
        <v>116</v>
      </c>
      <c r="D105" s="57" t="s">
        <v>117</v>
      </c>
      <c r="E105" s="57" t="s">
        <v>227</v>
      </c>
      <c r="F105" s="9"/>
      <c r="G105" s="9"/>
      <c r="H105" s="9"/>
      <c r="I105" s="9"/>
      <c r="J105" s="10">
        <f t="shared" si="113"/>
        <v>0</v>
      </c>
      <c r="K105" s="10">
        <f t="shared" si="114"/>
        <v>0</v>
      </c>
      <c r="L105" s="10">
        <f t="shared" si="115"/>
        <v>0</v>
      </c>
      <c r="M105" s="11">
        <f t="shared" si="116"/>
        <v>0</v>
      </c>
      <c r="N105" s="12">
        <f t="shared" si="117"/>
        <v>0</v>
      </c>
      <c r="O105" s="13"/>
      <c r="P105" s="13"/>
      <c r="Q105" s="13"/>
      <c r="R105" s="13"/>
      <c r="S105" s="14">
        <f t="shared" si="118"/>
        <v>0</v>
      </c>
      <c r="T105" s="14">
        <f t="shared" si="119"/>
        <v>0</v>
      </c>
      <c r="U105" s="14">
        <f t="shared" si="120"/>
        <v>0</v>
      </c>
      <c r="V105" s="14">
        <f t="shared" si="121"/>
        <v>0</v>
      </c>
      <c r="W105" s="15">
        <f t="shared" si="122"/>
        <v>0</v>
      </c>
      <c r="X105" s="66"/>
      <c r="Y105" s="66"/>
      <c r="Z105" s="17">
        <f t="shared" si="123"/>
        <v>0</v>
      </c>
      <c r="AA105" s="79">
        <f>Z105+Z106</f>
        <v>0</v>
      </c>
      <c r="AB105" s="81">
        <f>IF(AA105&gt;0,RANK(AA105,$AA$99:$AA$110,0),0)</f>
        <v>0</v>
      </c>
    </row>
    <row r="106" spans="1:28" s="30" customFormat="1" ht="18" customHeight="1" thickBot="1" x14ac:dyDescent="0.3">
      <c r="A106" s="30">
        <v>105</v>
      </c>
      <c r="B106" s="60">
        <v>120</v>
      </c>
      <c r="C106" s="62" t="s">
        <v>116</v>
      </c>
      <c r="D106" s="58" t="s">
        <v>117</v>
      </c>
      <c r="E106" s="58" t="s">
        <v>228</v>
      </c>
      <c r="F106" s="32"/>
      <c r="G106" s="32"/>
      <c r="H106" s="32"/>
      <c r="I106" s="32"/>
      <c r="J106" s="33">
        <f t="shared" si="113"/>
        <v>0</v>
      </c>
      <c r="K106" s="33">
        <f t="shared" si="114"/>
        <v>0</v>
      </c>
      <c r="L106" s="33">
        <f t="shared" si="115"/>
        <v>0</v>
      </c>
      <c r="M106" s="34">
        <f t="shared" si="116"/>
        <v>0</v>
      </c>
      <c r="N106" s="35">
        <f t="shared" si="117"/>
        <v>0</v>
      </c>
      <c r="O106" s="36"/>
      <c r="P106" s="36"/>
      <c r="Q106" s="36"/>
      <c r="R106" s="36"/>
      <c r="S106" s="37">
        <f t="shared" si="118"/>
        <v>0</v>
      </c>
      <c r="T106" s="37">
        <f t="shared" si="119"/>
        <v>0</v>
      </c>
      <c r="U106" s="37">
        <f t="shared" si="120"/>
        <v>0</v>
      </c>
      <c r="V106" s="37">
        <f t="shared" si="121"/>
        <v>0</v>
      </c>
      <c r="W106" s="38">
        <f t="shared" si="122"/>
        <v>0</v>
      </c>
      <c r="X106" s="39"/>
      <c r="Y106" s="39"/>
      <c r="Z106" s="40">
        <f t="shared" si="123"/>
        <v>0</v>
      </c>
      <c r="AA106" s="80"/>
      <c r="AB106" s="82"/>
    </row>
    <row r="107" spans="1:28" s="30" customFormat="1" ht="18" customHeight="1" x14ac:dyDescent="0.25">
      <c r="A107" s="30">
        <v>106</v>
      </c>
      <c r="B107" s="59">
        <v>121</v>
      </c>
      <c r="C107" s="61" t="s">
        <v>165</v>
      </c>
      <c r="D107" s="57" t="s">
        <v>164</v>
      </c>
      <c r="E107" s="57" t="s">
        <v>227</v>
      </c>
      <c r="F107" s="9">
        <v>8.6</v>
      </c>
      <c r="G107" s="9">
        <v>8.5</v>
      </c>
      <c r="H107" s="9">
        <v>8.4</v>
      </c>
      <c r="I107" s="9"/>
      <c r="J107" s="10">
        <f t="shared" si="113"/>
        <v>3</v>
      </c>
      <c r="K107" s="10">
        <f t="shared" si="114"/>
        <v>8.5</v>
      </c>
      <c r="L107" s="10">
        <f t="shared" si="115"/>
        <v>8.5</v>
      </c>
      <c r="M107" s="11">
        <f t="shared" si="116"/>
        <v>8.5</v>
      </c>
      <c r="N107" s="12">
        <f t="shared" si="117"/>
        <v>17</v>
      </c>
      <c r="O107" s="13">
        <v>8.3000000000000007</v>
      </c>
      <c r="P107" s="13">
        <v>8.1999999999999993</v>
      </c>
      <c r="Q107" s="13">
        <v>8.1</v>
      </c>
      <c r="R107" s="13">
        <v>8.1999999999999993</v>
      </c>
      <c r="S107" s="14">
        <f t="shared" si="118"/>
        <v>4</v>
      </c>
      <c r="T107" s="14">
        <f t="shared" si="119"/>
        <v>16.399999999999999</v>
      </c>
      <c r="U107" s="14">
        <f t="shared" si="120"/>
        <v>8.1999999999999993</v>
      </c>
      <c r="V107" s="14">
        <f t="shared" si="121"/>
        <v>8.1999999999999993</v>
      </c>
      <c r="W107" s="15">
        <f t="shared" si="122"/>
        <v>8.1999999999999993</v>
      </c>
      <c r="X107" s="66">
        <v>0.5</v>
      </c>
      <c r="Y107" s="66">
        <v>0.3</v>
      </c>
      <c r="Z107" s="17">
        <f t="shared" si="123"/>
        <v>25.4</v>
      </c>
      <c r="AA107" s="79">
        <f>Z107+Z108</f>
        <v>50.533333333333331</v>
      </c>
      <c r="AB107" s="81">
        <f t="shared" ref="AB107" si="126">IF(AA107&gt;0,RANK(AA107,$AA$99:$AA$110,0),0)</f>
        <v>1</v>
      </c>
    </row>
    <row r="108" spans="1:28" s="30" customFormat="1" ht="18" customHeight="1" thickBot="1" x14ac:dyDescent="0.3">
      <c r="A108" s="30">
        <v>107</v>
      </c>
      <c r="B108" s="60">
        <v>121</v>
      </c>
      <c r="C108" s="62" t="s">
        <v>165</v>
      </c>
      <c r="D108" s="58" t="s">
        <v>164</v>
      </c>
      <c r="E108" s="58" t="s">
        <v>228</v>
      </c>
      <c r="F108" s="32">
        <v>8.5</v>
      </c>
      <c r="G108" s="32">
        <v>8</v>
      </c>
      <c r="H108" s="32">
        <v>8</v>
      </c>
      <c r="I108" s="32"/>
      <c r="J108" s="33">
        <f t="shared" si="113"/>
        <v>3</v>
      </c>
      <c r="K108" s="33">
        <f t="shared" si="114"/>
        <v>8</v>
      </c>
      <c r="L108" s="33">
        <f t="shared" si="115"/>
        <v>8</v>
      </c>
      <c r="M108" s="34">
        <f t="shared" si="116"/>
        <v>8.1666666666666661</v>
      </c>
      <c r="N108" s="35">
        <f t="shared" si="117"/>
        <v>16.333333333333332</v>
      </c>
      <c r="O108" s="36">
        <v>8.3000000000000007</v>
      </c>
      <c r="P108" s="36">
        <v>8.9</v>
      </c>
      <c r="Q108" s="36">
        <v>8.3000000000000007</v>
      </c>
      <c r="R108" s="36">
        <v>8.1</v>
      </c>
      <c r="S108" s="37">
        <f t="shared" si="118"/>
        <v>4</v>
      </c>
      <c r="T108" s="37">
        <f t="shared" si="119"/>
        <v>16.600000000000001</v>
      </c>
      <c r="U108" s="37">
        <f t="shared" si="120"/>
        <v>8.3000000000000007</v>
      </c>
      <c r="V108" s="37">
        <f t="shared" si="121"/>
        <v>8.4</v>
      </c>
      <c r="W108" s="38">
        <f t="shared" si="122"/>
        <v>8.3000000000000007</v>
      </c>
      <c r="X108" s="39">
        <v>0.5</v>
      </c>
      <c r="Y108" s="39"/>
      <c r="Z108" s="40">
        <f t="shared" si="123"/>
        <v>25.133333333333333</v>
      </c>
      <c r="AA108" s="80"/>
      <c r="AB108" s="82"/>
    </row>
    <row r="109" spans="1:28" s="30" customFormat="1" ht="18" customHeight="1" x14ac:dyDescent="0.25">
      <c r="A109" s="30">
        <v>108</v>
      </c>
      <c r="B109" s="59">
        <v>107</v>
      </c>
      <c r="C109" s="61" t="s">
        <v>200</v>
      </c>
      <c r="D109" s="57" t="s">
        <v>94</v>
      </c>
      <c r="E109" s="57" t="s">
        <v>227</v>
      </c>
      <c r="F109" s="9">
        <v>8.6999999999999993</v>
      </c>
      <c r="G109" s="9">
        <v>9</v>
      </c>
      <c r="H109" s="9">
        <v>8.6</v>
      </c>
      <c r="I109" s="9"/>
      <c r="J109" s="10">
        <f t="shared" si="113"/>
        <v>3</v>
      </c>
      <c r="K109" s="10">
        <f t="shared" si="114"/>
        <v>8.6999999999999957</v>
      </c>
      <c r="L109" s="10">
        <f t="shared" si="115"/>
        <v>8.6999999999999957</v>
      </c>
      <c r="M109" s="11">
        <f t="shared" si="116"/>
        <v>8.7666666666666657</v>
      </c>
      <c r="N109" s="12">
        <f t="shared" si="117"/>
        <v>17.533333333333331</v>
      </c>
      <c r="O109" s="13">
        <v>8.4</v>
      </c>
      <c r="P109" s="13">
        <v>8.6</v>
      </c>
      <c r="Q109" s="13">
        <v>8.3000000000000007</v>
      </c>
      <c r="R109" s="13">
        <v>8.4</v>
      </c>
      <c r="S109" s="14">
        <f t="shared" si="118"/>
        <v>4</v>
      </c>
      <c r="T109" s="14">
        <f t="shared" si="119"/>
        <v>16.800000000000004</v>
      </c>
      <c r="U109" s="14">
        <f t="shared" si="120"/>
        <v>8.4000000000000021</v>
      </c>
      <c r="V109" s="14">
        <f t="shared" si="121"/>
        <v>8.4250000000000007</v>
      </c>
      <c r="W109" s="15">
        <f t="shared" si="122"/>
        <v>8.4000000000000021</v>
      </c>
      <c r="X109" s="66">
        <v>0.5</v>
      </c>
      <c r="Y109" s="66"/>
      <c r="Z109" s="17">
        <f t="shared" si="123"/>
        <v>26.433333333333334</v>
      </c>
      <c r="AA109" s="79">
        <f>Z109+Z110</f>
        <v>50.533333333333331</v>
      </c>
      <c r="AB109" s="81">
        <f t="shared" ref="AB109" si="127">IF(AA109&gt;0,RANK(AA109,$AA$99:$AA$110,0),0)</f>
        <v>1</v>
      </c>
    </row>
    <row r="110" spans="1:28" s="30" customFormat="1" ht="18" customHeight="1" thickBot="1" x14ac:dyDescent="0.3">
      <c r="A110" s="30">
        <v>109</v>
      </c>
      <c r="B110" s="60">
        <v>107</v>
      </c>
      <c r="C110" s="62" t="s">
        <v>200</v>
      </c>
      <c r="D110" s="58" t="s">
        <v>94</v>
      </c>
      <c r="E110" s="58" t="s">
        <v>228</v>
      </c>
      <c r="F110" s="32">
        <v>8</v>
      </c>
      <c r="G110" s="32">
        <v>7.5</v>
      </c>
      <c r="H110" s="32">
        <v>7.9</v>
      </c>
      <c r="I110" s="32"/>
      <c r="J110" s="33">
        <f t="shared" si="113"/>
        <v>3</v>
      </c>
      <c r="K110" s="33">
        <f t="shared" si="114"/>
        <v>7.8999999999999986</v>
      </c>
      <c r="L110" s="33">
        <f t="shared" si="115"/>
        <v>7.8999999999999986</v>
      </c>
      <c r="M110" s="34">
        <f t="shared" si="116"/>
        <v>7.8</v>
      </c>
      <c r="N110" s="35">
        <f t="shared" si="117"/>
        <v>15.6</v>
      </c>
      <c r="O110" s="36">
        <v>7.9</v>
      </c>
      <c r="P110" s="36">
        <v>8.4</v>
      </c>
      <c r="Q110" s="36">
        <v>8.1</v>
      </c>
      <c r="R110" s="36">
        <v>7.9</v>
      </c>
      <c r="S110" s="37">
        <f t="shared" si="118"/>
        <v>4</v>
      </c>
      <c r="T110" s="37">
        <f t="shared" si="119"/>
        <v>15.999999999999996</v>
      </c>
      <c r="U110" s="37">
        <f t="shared" si="120"/>
        <v>7.9999999999999982</v>
      </c>
      <c r="V110" s="37">
        <f t="shared" si="121"/>
        <v>8.0749999999999993</v>
      </c>
      <c r="W110" s="38">
        <f t="shared" si="122"/>
        <v>7.9999999999999982</v>
      </c>
      <c r="X110" s="39">
        <v>0.5</v>
      </c>
      <c r="Y110" s="39"/>
      <c r="Z110" s="40">
        <f t="shared" si="123"/>
        <v>24.099999999999998</v>
      </c>
      <c r="AA110" s="80"/>
      <c r="AB110" s="82"/>
    </row>
    <row r="111" spans="1:28" s="30" customFormat="1" ht="18" customHeight="1" x14ac:dyDescent="0.25">
      <c r="A111" s="30">
        <v>110</v>
      </c>
      <c r="B111" s="45" t="s">
        <v>0</v>
      </c>
      <c r="C111" s="43" t="s">
        <v>183</v>
      </c>
      <c r="D111" s="44" t="s">
        <v>2</v>
      </c>
      <c r="E111" s="29" t="s">
        <v>225</v>
      </c>
      <c r="F111" s="18" t="s">
        <v>206</v>
      </c>
      <c r="G111" s="18" t="s">
        <v>207</v>
      </c>
      <c r="H111" s="18" t="s">
        <v>208</v>
      </c>
      <c r="I111" s="18" t="s">
        <v>209</v>
      </c>
      <c r="J111" s="19" t="s">
        <v>210</v>
      </c>
      <c r="K111" s="19" t="s">
        <v>211</v>
      </c>
      <c r="L111" s="20" t="s">
        <v>212</v>
      </c>
      <c r="M111" s="19" t="s">
        <v>213</v>
      </c>
      <c r="N111" s="21" t="s">
        <v>214</v>
      </c>
      <c r="O111" s="18" t="s">
        <v>215</v>
      </c>
      <c r="P111" s="18" t="s">
        <v>216</v>
      </c>
      <c r="Q111" s="18" t="s">
        <v>217</v>
      </c>
      <c r="R111" s="18" t="s">
        <v>218</v>
      </c>
      <c r="S111" s="22" t="s">
        <v>210</v>
      </c>
      <c r="T111" s="22" t="s">
        <v>219</v>
      </c>
      <c r="U111" s="22" t="s">
        <v>212</v>
      </c>
      <c r="V111" s="19" t="s">
        <v>213</v>
      </c>
      <c r="W111" s="21" t="s">
        <v>220</v>
      </c>
      <c r="X111" s="23" t="s">
        <v>221</v>
      </c>
      <c r="Y111" s="23" t="s">
        <v>222</v>
      </c>
      <c r="Z111" s="21" t="s">
        <v>229</v>
      </c>
      <c r="AA111" s="21" t="s">
        <v>223</v>
      </c>
      <c r="AB111" s="24" t="s">
        <v>224</v>
      </c>
    </row>
    <row r="112" spans="1:28" s="30" customFormat="1" ht="18" customHeight="1" x14ac:dyDescent="0.25">
      <c r="A112" s="30">
        <v>111</v>
      </c>
      <c r="B112" s="53">
        <v>122</v>
      </c>
      <c r="C112" s="55" t="s">
        <v>105</v>
      </c>
      <c r="D112" s="57" t="s">
        <v>104</v>
      </c>
      <c r="E112" s="57" t="s">
        <v>227</v>
      </c>
      <c r="F112" s="9"/>
      <c r="G112" s="9"/>
      <c r="H112" s="9"/>
      <c r="I112" s="9"/>
      <c r="J112" s="10">
        <f>COUNT(F112:I112)</f>
        <v>0</v>
      </c>
      <c r="K112" s="10">
        <f>SUM(F112:I112)-(MAX(F112:I112)+MIN(F112:I112))</f>
        <v>0</v>
      </c>
      <c r="L112" s="10">
        <f>(K112/(J112-2))</f>
        <v>0</v>
      </c>
      <c r="M112" s="11">
        <f>IF(J112&gt;0,SUM(F112:I112)/J112,0)</f>
        <v>0</v>
      </c>
      <c r="N112" s="12">
        <f>IF(J112=4,L112,M112)*2</f>
        <v>0</v>
      </c>
      <c r="O112" s="13"/>
      <c r="P112" s="13"/>
      <c r="Q112" s="13"/>
      <c r="R112" s="13"/>
      <c r="S112" s="14">
        <f>COUNT(O112:R112)</f>
        <v>0</v>
      </c>
      <c r="T112" s="14">
        <f>SUM(O112:R112)-(MAX(O112:R112)+MIN(O112:R112))</f>
        <v>0</v>
      </c>
      <c r="U112" s="14">
        <f>T112/(S112-2)</f>
        <v>0</v>
      </c>
      <c r="V112" s="14">
        <f>IF(S112&gt;0,SUM(O112:R112)/S112,0)</f>
        <v>0</v>
      </c>
      <c r="W112" s="15">
        <f>IF(S112=4,U112,V112)</f>
        <v>0</v>
      </c>
      <c r="X112" s="66"/>
      <c r="Y112" s="66"/>
      <c r="Z112" s="17">
        <f>SUM(N112+W112+X112-Y112)</f>
        <v>0</v>
      </c>
      <c r="AA112" s="79">
        <f>Z112+Z113</f>
        <v>0</v>
      </c>
      <c r="AB112" s="81">
        <f>IF(AA112&gt;0,RANK(AA112,$AA$112:$AA$112,0),0)</f>
        <v>0</v>
      </c>
    </row>
    <row r="113" spans="1:28" s="30" customFormat="1" ht="18" customHeight="1" thickBot="1" x14ac:dyDescent="0.3">
      <c r="A113" s="30">
        <v>112</v>
      </c>
      <c r="B113" s="54">
        <v>122</v>
      </c>
      <c r="C113" s="56" t="s">
        <v>105</v>
      </c>
      <c r="D113" s="58" t="s">
        <v>104</v>
      </c>
      <c r="E113" s="58" t="s">
        <v>228</v>
      </c>
      <c r="F113" s="32"/>
      <c r="G113" s="32"/>
      <c r="H113" s="32"/>
      <c r="I113" s="32"/>
      <c r="J113" s="33">
        <f>COUNT(F113:I113)</f>
        <v>0</v>
      </c>
      <c r="K113" s="33">
        <f>SUM(F113:I113)-(MAX(F113:I113)+MIN(F113:I113))</f>
        <v>0</v>
      </c>
      <c r="L113" s="33">
        <f>(K113/(J113-2))</f>
        <v>0</v>
      </c>
      <c r="M113" s="34">
        <f>IF(J113&gt;0,SUM(F113:I113)/J113,0)</f>
        <v>0</v>
      </c>
      <c r="N113" s="35">
        <f>IF(J113=4,L113,M113)*2</f>
        <v>0</v>
      </c>
      <c r="O113" s="36"/>
      <c r="P113" s="36"/>
      <c r="Q113" s="36"/>
      <c r="R113" s="36"/>
      <c r="S113" s="37">
        <f>COUNT(O113:R113)</f>
        <v>0</v>
      </c>
      <c r="T113" s="37">
        <f>SUM(O113:R113)-(MAX(O113:R113)+MIN(O113:R113))</f>
        <v>0</v>
      </c>
      <c r="U113" s="37">
        <f>T113/(S113-2)</f>
        <v>0</v>
      </c>
      <c r="V113" s="37">
        <f>IF(S113&gt;0,SUM(O113:R113)/S113,0)</f>
        <v>0</v>
      </c>
      <c r="W113" s="38">
        <f>IF(S113=4,U113,V113)</f>
        <v>0</v>
      </c>
      <c r="X113" s="39"/>
      <c r="Y113" s="39"/>
      <c r="Z113" s="40">
        <f>SUM(N113+W113+X113-Y113)</f>
        <v>0</v>
      </c>
      <c r="AA113" s="80"/>
      <c r="AB113" s="82"/>
    </row>
    <row r="114" spans="1:28" s="30" customFormat="1" ht="18" customHeight="1" x14ac:dyDescent="0.25">
      <c r="A114" s="30">
        <v>113</v>
      </c>
      <c r="B114" s="45" t="s">
        <v>0</v>
      </c>
      <c r="C114" s="43" t="s">
        <v>182</v>
      </c>
      <c r="D114" s="44" t="s">
        <v>2</v>
      </c>
      <c r="E114" s="29" t="s">
        <v>225</v>
      </c>
      <c r="F114" s="18" t="s">
        <v>206</v>
      </c>
      <c r="G114" s="18" t="s">
        <v>207</v>
      </c>
      <c r="H114" s="18" t="s">
        <v>208</v>
      </c>
      <c r="I114" s="18" t="s">
        <v>209</v>
      </c>
      <c r="J114" s="19" t="s">
        <v>210</v>
      </c>
      <c r="K114" s="19" t="s">
        <v>211</v>
      </c>
      <c r="L114" s="20" t="s">
        <v>212</v>
      </c>
      <c r="M114" s="19" t="s">
        <v>213</v>
      </c>
      <c r="N114" s="21" t="s">
        <v>214</v>
      </c>
      <c r="O114" s="18" t="s">
        <v>215</v>
      </c>
      <c r="P114" s="18" t="s">
        <v>216</v>
      </c>
      <c r="Q114" s="18" t="s">
        <v>217</v>
      </c>
      <c r="R114" s="18" t="s">
        <v>218</v>
      </c>
      <c r="S114" s="22" t="s">
        <v>210</v>
      </c>
      <c r="T114" s="22" t="s">
        <v>219</v>
      </c>
      <c r="U114" s="22" t="s">
        <v>212</v>
      </c>
      <c r="V114" s="19" t="s">
        <v>213</v>
      </c>
      <c r="W114" s="21" t="s">
        <v>220</v>
      </c>
      <c r="X114" s="23" t="s">
        <v>221</v>
      </c>
      <c r="Y114" s="23" t="s">
        <v>222</v>
      </c>
      <c r="Z114" s="21" t="s">
        <v>229</v>
      </c>
      <c r="AA114" s="21" t="s">
        <v>223</v>
      </c>
      <c r="AB114" s="24" t="s">
        <v>224</v>
      </c>
    </row>
    <row r="115" spans="1:28" s="30" customFormat="1" ht="18" customHeight="1" x14ac:dyDescent="0.25">
      <c r="A115" s="30">
        <v>114</v>
      </c>
      <c r="B115" s="59">
        <v>123</v>
      </c>
      <c r="C115" s="61" t="s">
        <v>59</v>
      </c>
      <c r="D115" s="57" t="s">
        <v>55</v>
      </c>
      <c r="E115" s="57" t="s">
        <v>227</v>
      </c>
      <c r="F115" s="9">
        <v>8.1</v>
      </c>
      <c r="G115" s="9">
        <v>8.1</v>
      </c>
      <c r="H115" s="9">
        <v>8.3000000000000007</v>
      </c>
      <c r="I115" s="9"/>
      <c r="J115" s="10">
        <f>COUNT(F115:I115)</f>
        <v>3</v>
      </c>
      <c r="K115" s="10">
        <f>SUM(F115:I115)-(MAX(F115:I115)+MIN(F115:I115))</f>
        <v>8.1000000000000014</v>
      </c>
      <c r="L115" s="10">
        <f>(K115/(J115-2))</f>
        <v>8.1000000000000014</v>
      </c>
      <c r="M115" s="11">
        <f>IF(J115&gt;0,SUM(F115:I115)/J115,0)</f>
        <v>8.1666666666666661</v>
      </c>
      <c r="N115" s="12">
        <f>IF(J115=4,L115,M115)*2</f>
        <v>16.333333333333332</v>
      </c>
      <c r="O115" s="13">
        <v>8.1</v>
      </c>
      <c r="P115" s="13">
        <v>8</v>
      </c>
      <c r="Q115" s="13">
        <v>7.4</v>
      </c>
      <c r="R115" s="13">
        <v>7.8</v>
      </c>
      <c r="S115" s="14">
        <f>COUNT(O115:R115)</f>
        <v>4</v>
      </c>
      <c r="T115" s="14">
        <f>SUM(O115:R115)-(MAX(O115:R115)+MIN(O115:R115))</f>
        <v>15.8</v>
      </c>
      <c r="U115" s="14">
        <f>T115/(S115-2)</f>
        <v>7.9</v>
      </c>
      <c r="V115" s="14">
        <f>IF(S115&gt;0,SUM(O115:R115)/S115,0)</f>
        <v>7.8250000000000002</v>
      </c>
      <c r="W115" s="15">
        <f>IF(S115=4,U115,V115)</f>
        <v>7.9</v>
      </c>
      <c r="X115" s="66">
        <v>0.54</v>
      </c>
      <c r="Y115" s="66">
        <v>0.3</v>
      </c>
      <c r="Z115" s="17">
        <f>SUM(N115+W115+X115-Y115)</f>
        <v>24.473333333333333</v>
      </c>
      <c r="AA115" s="83">
        <f>Z115+Z116+Z117</f>
        <v>69.34</v>
      </c>
      <c r="AB115" s="86">
        <f>IF(AA115&gt;0,RANK(AA115,$AA$115:$AA$117,0),0)</f>
        <v>1</v>
      </c>
    </row>
    <row r="116" spans="1:28" s="30" customFormat="1" ht="18" customHeight="1" x14ac:dyDescent="0.25">
      <c r="A116" s="30">
        <v>115</v>
      </c>
      <c r="B116" s="59">
        <v>123</v>
      </c>
      <c r="C116" s="61" t="s">
        <v>59</v>
      </c>
      <c r="D116" s="57" t="s">
        <v>55</v>
      </c>
      <c r="E116" s="57" t="s">
        <v>228</v>
      </c>
      <c r="F116" s="9">
        <v>6.7</v>
      </c>
      <c r="G116" s="9">
        <v>6.4</v>
      </c>
      <c r="H116" s="9">
        <v>6.9</v>
      </c>
      <c r="I116" s="9"/>
      <c r="J116" s="10">
        <f>COUNT(F116:I116)</f>
        <v>3</v>
      </c>
      <c r="K116" s="10">
        <f>SUM(F116:I116)-(MAX(F116:I116)+MIN(F116:I116))</f>
        <v>6.6999999999999993</v>
      </c>
      <c r="L116" s="10">
        <f>(K116/(J116-2))</f>
        <v>6.6999999999999993</v>
      </c>
      <c r="M116" s="11">
        <f>IF(J116&gt;0,SUM(F116:I116)/J116,0)</f>
        <v>6.666666666666667</v>
      </c>
      <c r="N116" s="12">
        <f>IF(J116=4,L116,M116)*2</f>
        <v>13.333333333333334</v>
      </c>
      <c r="O116" s="13">
        <v>7.3</v>
      </c>
      <c r="P116" s="13">
        <v>7.2</v>
      </c>
      <c r="Q116" s="13">
        <v>7.3</v>
      </c>
      <c r="R116" s="13">
        <v>7.5</v>
      </c>
      <c r="S116" s="14">
        <f>COUNT(O116:R116)</f>
        <v>4</v>
      </c>
      <c r="T116" s="14">
        <f>SUM(O116:R116)-(MAX(O116:R116)+MIN(O116:R116))</f>
        <v>14.600000000000001</v>
      </c>
      <c r="U116" s="14">
        <f>T116/(S116-2)</f>
        <v>7.3000000000000007</v>
      </c>
      <c r="V116" s="14">
        <f>IF(S116&gt;0,SUM(O116:R116)/S116,0)</f>
        <v>7.3250000000000002</v>
      </c>
      <c r="W116" s="15">
        <f>IF(S116=4,U116,V116)</f>
        <v>7.3000000000000007</v>
      </c>
      <c r="X116" s="66">
        <v>0.28000000000000003</v>
      </c>
      <c r="Y116" s="66"/>
      <c r="Z116" s="17">
        <f>SUM(N116+W116+X116-Y116)</f>
        <v>20.913333333333334</v>
      </c>
      <c r="AA116" s="84"/>
      <c r="AB116" s="87"/>
    </row>
    <row r="117" spans="1:28" s="30" customFormat="1" ht="18" customHeight="1" thickBot="1" x14ac:dyDescent="0.3">
      <c r="A117" s="30">
        <v>116</v>
      </c>
      <c r="B117" s="60">
        <v>123</v>
      </c>
      <c r="C117" s="62" t="s">
        <v>59</v>
      </c>
      <c r="D117" s="58" t="s">
        <v>55</v>
      </c>
      <c r="E117" s="58" t="s">
        <v>226</v>
      </c>
      <c r="F117" s="32">
        <v>7.9</v>
      </c>
      <c r="G117" s="32">
        <v>7.9</v>
      </c>
      <c r="H117" s="32">
        <v>7.5</v>
      </c>
      <c r="I117" s="32"/>
      <c r="J117" s="33">
        <f>COUNT(F117:I117)</f>
        <v>3</v>
      </c>
      <c r="K117" s="33">
        <f>SUM(F117:I117)-(MAX(F117:I117)+MIN(F117:I117))</f>
        <v>7.9</v>
      </c>
      <c r="L117" s="33">
        <f>(K117/(J117-2))</f>
        <v>7.9</v>
      </c>
      <c r="M117" s="34">
        <f>IF(J117&gt;0,SUM(F117:I117)/J117,0)</f>
        <v>7.7666666666666666</v>
      </c>
      <c r="N117" s="35">
        <f>IF(J117=4,L117,M117)*2</f>
        <v>15.533333333333333</v>
      </c>
      <c r="O117" s="36">
        <v>8.1</v>
      </c>
      <c r="P117" s="36">
        <v>7.8</v>
      </c>
      <c r="Q117" s="36">
        <v>7.3</v>
      </c>
      <c r="R117" s="36">
        <v>7.9</v>
      </c>
      <c r="S117" s="37">
        <f>COUNT(O117:R117)</f>
        <v>4</v>
      </c>
      <c r="T117" s="37">
        <f>SUM(O117:R117)-(MAX(O117:R117)+MIN(O117:R117))</f>
        <v>15.700000000000003</v>
      </c>
      <c r="U117" s="37">
        <f>T117/(S117-2)</f>
        <v>7.8500000000000014</v>
      </c>
      <c r="V117" s="37">
        <f>IF(S117&gt;0,SUM(O117:R117)/S117,0)</f>
        <v>7.7750000000000004</v>
      </c>
      <c r="W117" s="38">
        <f>IF(S117=4,U117,V117)</f>
        <v>7.8500000000000014</v>
      </c>
      <c r="X117" s="39">
        <v>0.56999999999999995</v>
      </c>
      <c r="Y117" s="39"/>
      <c r="Z117" s="40">
        <f>SUM(N117+W117+X117-Y117)</f>
        <v>23.953333333333333</v>
      </c>
      <c r="AA117" s="85"/>
      <c r="AB117" s="88"/>
    </row>
    <row r="118" spans="1:28" s="30" customFormat="1" ht="18" customHeight="1" x14ac:dyDescent="0.25">
      <c r="A118" s="30">
        <v>117</v>
      </c>
      <c r="B118" s="45" t="s">
        <v>0</v>
      </c>
      <c r="C118" s="43" t="s">
        <v>181</v>
      </c>
      <c r="D118" s="44" t="s">
        <v>2</v>
      </c>
      <c r="E118" s="29" t="s">
        <v>225</v>
      </c>
      <c r="F118" s="18" t="s">
        <v>206</v>
      </c>
      <c r="G118" s="18" t="s">
        <v>207</v>
      </c>
      <c r="H118" s="18" t="s">
        <v>208</v>
      </c>
      <c r="I118" s="18" t="s">
        <v>209</v>
      </c>
      <c r="J118" s="19" t="s">
        <v>210</v>
      </c>
      <c r="K118" s="19" t="s">
        <v>211</v>
      </c>
      <c r="L118" s="20" t="s">
        <v>212</v>
      </c>
      <c r="M118" s="19" t="s">
        <v>213</v>
      </c>
      <c r="N118" s="21" t="s">
        <v>214</v>
      </c>
      <c r="O118" s="18" t="s">
        <v>215</v>
      </c>
      <c r="P118" s="18" t="s">
        <v>216</v>
      </c>
      <c r="Q118" s="18" t="s">
        <v>217</v>
      </c>
      <c r="R118" s="18" t="s">
        <v>218</v>
      </c>
      <c r="S118" s="22" t="s">
        <v>210</v>
      </c>
      <c r="T118" s="22" t="s">
        <v>219</v>
      </c>
      <c r="U118" s="22" t="s">
        <v>212</v>
      </c>
      <c r="V118" s="19" t="s">
        <v>213</v>
      </c>
      <c r="W118" s="21" t="s">
        <v>220</v>
      </c>
      <c r="X118" s="23" t="s">
        <v>221</v>
      </c>
      <c r="Y118" s="23" t="s">
        <v>222</v>
      </c>
      <c r="Z118" s="21" t="s">
        <v>229</v>
      </c>
      <c r="AA118" s="21" t="s">
        <v>223</v>
      </c>
      <c r="AB118" s="24" t="s">
        <v>224</v>
      </c>
    </row>
    <row r="119" spans="1:28" s="30" customFormat="1" ht="18" customHeight="1" x14ac:dyDescent="0.25">
      <c r="A119" s="30">
        <v>118</v>
      </c>
      <c r="B119" s="59">
        <v>124</v>
      </c>
      <c r="C119" s="61" t="s">
        <v>161</v>
      </c>
      <c r="D119" s="57" t="s">
        <v>162</v>
      </c>
      <c r="E119" s="57" t="s">
        <v>227</v>
      </c>
      <c r="F119" s="9">
        <v>8.6</v>
      </c>
      <c r="G119" s="9">
        <v>8.8000000000000007</v>
      </c>
      <c r="H119" s="9">
        <v>8.6</v>
      </c>
      <c r="I119" s="9"/>
      <c r="J119" s="10">
        <f>COUNT(F119:I119)</f>
        <v>3</v>
      </c>
      <c r="K119" s="10">
        <f>SUM(F119:I119)-(MAX(F119:I119)+MIN(F119:I119))</f>
        <v>8.6000000000000014</v>
      </c>
      <c r="L119" s="10">
        <f>(K119/(J119-2))</f>
        <v>8.6000000000000014</v>
      </c>
      <c r="M119" s="11">
        <f>IF(J119&gt;0,SUM(F119:I119)/J119,0)</f>
        <v>8.6666666666666661</v>
      </c>
      <c r="N119" s="12">
        <f>IF(J119=4,L119,M119)*2</f>
        <v>17.333333333333332</v>
      </c>
      <c r="O119" s="13">
        <v>8.8000000000000007</v>
      </c>
      <c r="P119" s="13">
        <v>8.8000000000000007</v>
      </c>
      <c r="Q119" s="13">
        <v>8.8000000000000007</v>
      </c>
      <c r="R119" s="13">
        <v>8.3000000000000007</v>
      </c>
      <c r="S119" s="14">
        <f>COUNT(O119:R119)</f>
        <v>4</v>
      </c>
      <c r="T119" s="14">
        <f>SUM(O119:R119)-(MAX(O119:R119)+MIN(O119:R119))</f>
        <v>17.600000000000001</v>
      </c>
      <c r="U119" s="14">
        <f>T119/(S119-2)</f>
        <v>8.8000000000000007</v>
      </c>
      <c r="V119" s="14">
        <f>IF(S119&gt;0,SUM(O119:R119)/S119,0)</f>
        <v>8.6750000000000007</v>
      </c>
      <c r="W119" s="15">
        <f>IF(S119=4,U119,V119)</f>
        <v>8.8000000000000007</v>
      </c>
      <c r="X119" s="66">
        <v>0.68</v>
      </c>
      <c r="Y119" s="66"/>
      <c r="Z119" s="17">
        <f>SUM(N119+W119+X119-Y119)</f>
        <v>26.813333333333333</v>
      </c>
      <c r="AA119" s="83">
        <f>Z119+Z120+Z121</f>
        <v>82.28</v>
      </c>
      <c r="AB119" s="86">
        <f>IF(AA119&gt;0,RANK(AA119,$AA$119:$AA$121,0),0)</f>
        <v>1</v>
      </c>
    </row>
    <row r="120" spans="1:28" s="30" customFormat="1" ht="18" customHeight="1" x14ac:dyDescent="0.25">
      <c r="A120" s="30">
        <v>119</v>
      </c>
      <c r="B120" s="59">
        <v>124</v>
      </c>
      <c r="C120" s="61" t="s">
        <v>161</v>
      </c>
      <c r="D120" s="57" t="s">
        <v>162</v>
      </c>
      <c r="E120" s="57" t="s">
        <v>228</v>
      </c>
      <c r="F120" s="9">
        <v>9.1</v>
      </c>
      <c r="G120" s="9">
        <v>9.1999999999999993</v>
      </c>
      <c r="H120" s="9">
        <v>9.4</v>
      </c>
      <c r="I120" s="9"/>
      <c r="J120" s="10">
        <f>COUNT(F120:I120)</f>
        <v>3</v>
      </c>
      <c r="K120" s="10">
        <f>SUM(F120:I120)-(MAX(F120:I120)+MIN(F120:I120))</f>
        <v>9.1999999999999957</v>
      </c>
      <c r="L120" s="10">
        <f>(K120/(J120-2))</f>
        <v>9.1999999999999957</v>
      </c>
      <c r="M120" s="11">
        <f>IF(J120&gt;0,SUM(F120:I120)/J120,0)</f>
        <v>9.2333333333333325</v>
      </c>
      <c r="N120" s="12">
        <f>IF(J120=4,L120,M120)*2</f>
        <v>18.466666666666665</v>
      </c>
      <c r="O120" s="13">
        <v>8.5</v>
      </c>
      <c r="P120" s="13">
        <v>9.1</v>
      </c>
      <c r="Q120" s="13">
        <v>8.6</v>
      </c>
      <c r="R120" s="13">
        <v>8.9</v>
      </c>
      <c r="S120" s="14">
        <f>COUNT(O120:R120)</f>
        <v>4</v>
      </c>
      <c r="T120" s="14">
        <f>SUM(O120:R120)-(MAX(O120:R120)+MIN(O120:R120))</f>
        <v>17.5</v>
      </c>
      <c r="U120" s="14">
        <f>T120/(S120-2)</f>
        <v>8.75</v>
      </c>
      <c r="V120" s="14">
        <f>IF(S120&gt;0,SUM(O120:R120)/S120,0)</f>
        <v>8.7750000000000004</v>
      </c>
      <c r="W120" s="15">
        <f>IF(S120=4,U120,V120)</f>
        <v>8.75</v>
      </c>
      <c r="X120" s="66">
        <v>0.8</v>
      </c>
      <c r="Y120" s="66"/>
      <c r="Z120" s="17">
        <f>SUM(N120+W120+X120-Y120)</f>
        <v>28.016666666666666</v>
      </c>
      <c r="AA120" s="84"/>
      <c r="AB120" s="87"/>
    </row>
    <row r="121" spans="1:28" s="30" customFormat="1" ht="18" customHeight="1" thickBot="1" x14ac:dyDescent="0.3">
      <c r="A121" s="30">
        <v>120</v>
      </c>
      <c r="B121" s="60">
        <v>124</v>
      </c>
      <c r="C121" s="62" t="s">
        <v>161</v>
      </c>
      <c r="D121" s="58" t="s">
        <v>162</v>
      </c>
      <c r="E121" s="58" t="s">
        <v>226</v>
      </c>
      <c r="F121" s="32">
        <v>8.6999999999999993</v>
      </c>
      <c r="G121" s="32">
        <v>8.9</v>
      </c>
      <c r="H121" s="32">
        <v>8.8000000000000007</v>
      </c>
      <c r="I121" s="32"/>
      <c r="J121" s="33">
        <f>COUNT(F121:I121)</f>
        <v>3</v>
      </c>
      <c r="K121" s="33">
        <f>SUM(F121:I121)-(MAX(F121:I121)+MIN(F121:I121))</f>
        <v>8.8000000000000007</v>
      </c>
      <c r="L121" s="33">
        <f>(K121/(J121-2))</f>
        <v>8.8000000000000007</v>
      </c>
      <c r="M121" s="34">
        <f>IF(J121&gt;0,SUM(F121:I121)/J121,0)</f>
        <v>8.8000000000000007</v>
      </c>
      <c r="N121" s="35">
        <f>IF(J121=4,L121,M121)*2</f>
        <v>17.600000000000001</v>
      </c>
      <c r="O121" s="36">
        <v>8.8000000000000007</v>
      </c>
      <c r="P121" s="36">
        <v>8.9</v>
      </c>
      <c r="Q121" s="36">
        <v>8.6999999999999993</v>
      </c>
      <c r="R121" s="36">
        <v>9.1999999999999993</v>
      </c>
      <c r="S121" s="37">
        <f>COUNT(O121:R121)</f>
        <v>4</v>
      </c>
      <c r="T121" s="37">
        <f>SUM(O121:R121)-(MAX(O121:R121)+MIN(O121:R121))</f>
        <v>17.700000000000003</v>
      </c>
      <c r="U121" s="37">
        <f>T121/(S121-2)</f>
        <v>8.8500000000000014</v>
      </c>
      <c r="V121" s="37">
        <f>IF(S121&gt;0,SUM(O121:R121)/S121,0)</f>
        <v>8.9</v>
      </c>
      <c r="W121" s="38">
        <f>IF(S121=4,U121,V121)</f>
        <v>8.8500000000000014</v>
      </c>
      <c r="X121" s="39">
        <v>1</v>
      </c>
      <c r="Y121" s="39"/>
      <c r="Z121" s="40">
        <f>SUM(N121+W121+X121-Y121)</f>
        <v>27.450000000000003</v>
      </c>
      <c r="AA121" s="85"/>
      <c r="AB121" s="88"/>
    </row>
    <row r="122" spans="1:28" s="30" customFormat="1" ht="18" customHeight="1" x14ac:dyDescent="0.25">
      <c r="A122" s="30">
        <v>121</v>
      </c>
      <c r="B122" s="45" t="s">
        <v>0</v>
      </c>
      <c r="C122" s="43" t="s">
        <v>180</v>
      </c>
      <c r="D122" s="44" t="s">
        <v>2</v>
      </c>
      <c r="E122" s="29" t="s">
        <v>225</v>
      </c>
      <c r="F122" s="18" t="s">
        <v>206</v>
      </c>
      <c r="G122" s="18" t="s">
        <v>207</v>
      </c>
      <c r="H122" s="18" t="s">
        <v>208</v>
      </c>
      <c r="I122" s="18" t="s">
        <v>209</v>
      </c>
      <c r="J122" s="19" t="s">
        <v>210</v>
      </c>
      <c r="K122" s="19" t="s">
        <v>211</v>
      </c>
      <c r="L122" s="20" t="s">
        <v>212</v>
      </c>
      <c r="M122" s="19" t="s">
        <v>213</v>
      </c>
      <c r="N122" s="21" t="s">
        <v>214</v>
      </c>
      <c r="O122" s="18" t="s">
        <v>215</v>
      </c>
      <c r="P122" s="18" t="s">
        <v>216</v>
      </c>
      <c r="Q122" s="18" t="s">
        <v>217</v>
      </c>
      <c r="R122" s="18" t="s">
        <v>218</v>
      </c>
      <c r="S122" s="22" t="s">
        <v>210</v>
      </c>
      <c r="T122" s="22" t="s">
        <v>219</v>
      </c>
      <c r="U122" s="22" t="s">
        <v>212</v>
      </c>
      <c r="V122" s="19" t="s">
        <v>213</v>
      </c>
      <c r="W122" s="21" t="s">
        <v>220</v>
      </c>
      <c r="X122" s="23" t="s">
        <v>221</v>
      </c>
      <c r="Y122" s="23" t="s">
        <v>222</v>
      </c>
      <c r="Z122" s="21" t="s">
        <v>229</v>
      </c>
      <c r="AA122" s="21" t="s">
        <v>223</v>
      </c>
      <c r="AB122" s="24" t="s">
        <v>224</v>
      </c>
    </row>
    <row r="123" spans="1:28" s="30" customFormat="1" ht="18" customHeight="1" x14ac:dyDescent="0.25">
      <c r="A123" s="30">
        <v>122</v>
      </c>
      <c r="B123" s="53">
        <v>125</v>
      </c>
      <c r="C123" s="55" t="s">
        <v>71</v>
      </c>
      <c r="D123" s="57" t="s">
        <v>69</v>
      </c>
      <c r="E123" s="57" t="s">
        <v>227</v>
      </c>
      <c r="F123" s="9"/>
      <c r="G123" s="9"/>
      <c r="H123" s="9"/>
      <c r="I123" s="9"/>
      <c r="J123" s="10">
        <f>COUNT(F123:I123)</f>
        <v>0</v>
      </c>
      <c r="K123" s="10">
        <f>SUM(F123:I123)-(MAX(F123:I123)+MIN(F123:I123))</f>
        <v>0</v>
      </c>
      <c r="L123" s="10">
        <f>(K123/(J123-2))</f>
        <v>0</v>
      </c>
      <c r="M123" s="11">
        <f>IF(J123&gt;0,SUM(F123:I123)/J123,0)</f>
        <v>0</v>
      </c>
      <c r="N123" s="12">
        <f>IF(J123=4,L123,M123)*2</f>
        <v>0</v>
      </c>
      <c r="O123" s="13"/>
      <c r="P123" s="13"/>
      <c r="Q123" s="13"/>
      <c r="R123" s="13"/>
      <c r="S123" s="14">
        <f>COUNT(O123:R123)</f>
        <v>0</v>
      </c>
      <c r="T123" s="14">
        <f>SUM(O123:R123)-(MAX(O123:R123)+MIN(O123:R123))</f>
        <v>0</v>
      </c>
      <c r="U123" s="14">
        <f>T123/(S123-2)</f>
        <v>0</v>
      </c>
      <c r="V123" s="14">
        <f>IF(S123&gt;0,SUM(O123:R123)/S123,0)</f>
        <v>0</v>
      </c>
      <c r="W123" s="15">
        <f>IF(S123=4,U123,V123)</f>
        <v>0</v>
      </c>
      <c r="X123" s="66"/>
      <c r="Y123" s="66"/>
      <c r="Z123" s="17">
        <f>SUM(N123+W123+X123-Y123)</f>
        <v>0</v>
      </c>
      <c r="AA123" s="83">
        <f>Z123+Z124+Z125</f>
        <v>0</v>
      </c>
      <c r="AB123" s="86">
        <f>IF(AA123&gt;0,RANK(AA123,$AA$123:$AA$125,0),0)</f>
        <v>0</v>
      </c>
    </row>
    <row r="124" spans="1:28" s="30" customFormat="1" ht="18" customHeight="1" x14ac:dyDescent="0.25">
      <c r="A124" s="30">
        <v>123</v>
      </c>
      <c r="B124" s="53">
        <v>125</v>
      </c>
      <c r="C124" s="55" t="s">
        <v>71</v>
      </c>
      <c r="D124" s="57" t="s">
        <v>69</v>
      </c>
      <c r="E124" s="57" t="s">
        <v>228</v>
      </c>
      <c r="F124" s="9"/>
      <c r="G124" s="9"/>
      <c r="H124" s="9"/>
      <c r="I124" s="9"/>
      <c r="J124" s="10">
        <f>COUNT(F124:I124)</f>
        <v>0</v>
      </c>
      <c r="K124" s="10">
        <f>SUM(F124:I124)-(MAX(F124:I124)+MIN(F124:I124))</f>
        <v>0</v>
      </c>
      <c r="L124" s="10">
        <f>(K124/(J124-2))</f>
        <v>0</v>
      </c>
      <c r="M124" s="11">
        <f>IF(J124&gt;0,SUM(F124:I124)/J124,0)</f>
        <v>0</v>
      </c>
      <c r="N124" s="12">
        <f>IF(J124=4,L124,M124)*2</f>
        <v>0</v>
      </c>
      <c r="O124" s="13"/>
      <c r="P124" s="13"/>
      <c r="Q124" s="13"/>
      <c r="R124" s="13"/>
      <c r="S124" s="14">
        <f>COUNT(O124:R124)</f>
        <v>0</v>
      </c>
      <c r="T124" s="14">
        <f>SUM(O124:R124)-(MAX(O124:R124)+MIN(O124:R124))</f>
        <v>0</v>
      </c>
      <c r="U124" s="14">
        <f>T124/(S124-2)</f>
        <v>0</v>
      </c>
      <c r="V124" s="14">
        <f>IF(S124&gt;0,SUM(O124:R124)/S124,0)</f>
        <v>0</v>
      </c>
      <c r="W124" s="15">
        <f>IF(S124=4,U124,V124)</f>
        <v>0</v>
      </c>
      <c r="X124" s="66"/>
      <c r="Y124" s="66"/>
      <c r="Z124" s="17">
        <f>SUM(N124+W124+X124-Y124)</f>
        <v>0</v>
      </c>
      <c r="AA124" s="84"/>
      <c r="AB124" s="87"/>
    </row>
    <row r="125" spans="1:28" s="30" customFormat="1" ht="18" customHeight="1" thickBot="1" x14ac:dyDescent="0.3">
      <c r="A125" s="30">
        <v>124</v>
      </c>
      <c r="B125" s="54">
        <v>125</v>
      </c>
      <c r="C125" s="56" t="s">
        <v>71</v>
      </c>
      <c r="D125" s="58" t="s">
        <v>69</v>
      </c>
      <c r="E125" s="58" t="s">
        <v>226</v>
      </c>
      <c r="F125" s="32"/>
      <c r="G125" s="32"/>
      <c r="H125" s="32"/>
      <c r="I125" s="32"/>
      <c r="J125" s="33">
        <f>COUNT(F125:I125)</f>
        <v>0</v>
      </c>
      <c r="K125" s="33">
        <f>SUM(F125:I125)-(MAX(F125:I125)+MIN(F125:I125))</f>
        <v>0</v>
      </c>
      <c r="L125" s="33">
        <f>(K125/(J125-2))</f>
        <v>0</v>
      </c>
      <c r="M125" s="34">
        <f>IF(J125&gt;0,SUM(F125:I125)/J125,0)</f>
        <v>0</v>
      </c>
      <c r="N125" s="35">
        <f>IF(J125=4,L125,M125)*2</f>
        <v>0</v>
      </c>
      <c r="O125" s="36"/>
      <c r="P125" s="36"/>
      <c r="Q125" s="36"/>
      <c r="R125" s="36"/>
      <c r="S125" s="37">
        <f>COUNT(O125:R125)</f>
        <v>0</v>
      </c>
      <c r="T125" s="37">
        <f>SUM(O125:R125)-(MAX(O125:R125)+MIN(O125:R125))</f>
        <v>0</v>
      </c>
      <c r="U125" s="37">
        <f>T125/(S125-2)</f>
        <v>0</v>
      </c>
      <c r="V125" s="37">
        <f>IF(S125&gt;0,SUM(O125:R125)/S125,0)</f>
        <v>0</v>
      </c>
      <c r="W125" s="38">
        <f>IF(S125=4,U125,V125)</f>
        <v>0</v>
      </c>
      <c r="X125" s="39"/>
      <c r="Y125" s="39"/>
      <c r="Z125" s="40">
        <f>SUM(N125+W125+X125-Y125)</f>
        <v>0</v>
      </c>
      <c r="AA125" s="85"/>
      <c r="AB125" s="88"/>
    </row>
    <row r="126" spans="1:28" s="30" customFormat="1" ht="18" customHeight="1" x14ac:dyDescent="0.25">
      <c r="A126" s="30">
        <v>125</v>
      </c>
      <c r="B126" s="45" t="s">
        <v>0</v>
      </c>
      <c r="C126" s="43" t="s">
        <v>179</v>
      </c>
      <c r="D126" s="44" t="s">
        <v>2</v>
      </c>
      <c r="E126" s="29" t="s">
        <v>225</v>
      </c>
      <c r="F126" s="18" t="s">
        <v>206</v>
      </c>
      <c r="G126" s="18" t="s">
        <v>207</v>
      </c>
      <c r="H126" s="18" t="s">
        <v>208</v>
      </c>
      <c r="I126" s="18" t="s">
        <v>209</v>
      </c>
      <c r="J126" s="19" t="s">
        <v>210</v>
      </c>
      <c r="K126" s="19" t="s">
        <v>211</v>
      </c>
      <c r="L126" s="20" t="s">
        <v>212</v>
      </c>
      <c r="M126" s="19" t="s">
        <v>213</v>
      </c>
      <c r="N126" s="21" t="s">
        <v>214</v>
      </c>
      <c r="O126" s="18" t="s">
        <v>215</v>
      </c>
      <c r="P126" s="18" t="s">
        <v>216</v>
      </c>
      <c r="Q126" s="18" t="s">
        <v>217</v>
      </c>
      <c r="R126" s="18" t="s">
        <v>218</v>
      </c>
      <c r="S126" s="22" t="s">
        <v>210</v>
      </c>
      <c r="T126" s="22" t="s">
        <v>219</v>
      </c>
      <c r="U126" s="22" t="s">
        <v>212</v>
      </c>
      <c r="V126" s="19" t="s">
        <v>213</v>
      </c>
      <c r="W126" s="21" t="s">
        <v>220</v>
      </c>
      <c r="X126" s="23" t="s">
        <v>221</v>
      </c>
      <c r="Y126" s="23" t="s">
        <v>222</v>
      </c>
      <c r="Z126" s="21" t="s">
        <v>229</v>
      </c>
      <c r="AA126" s="21" t="s">
        <v>223</v>
      </c>
      <c r="AB126" s="24" t="s">
        <v>224</v>
      </c>
    </row>
    <row r="127" spans="1:28" s="30" customFormat="1" ht="18" customHeight="1" x14ac:dyDescent="0.25">
      <c r="A127" s="30">
        <v>126</v>
      </c>
      <c r="B127" s="59">
        <v>126</v>
      </c>
      <c r="C127" s="61" t="s">
        <v>72</v>
      </c>
      <c r="D127" s="57" t="s">
        <v>69</v>
      </c>
      <c r="E127" s="57" t="s">
        <v>227</v>
      </c>
      <c r="F127" s="9">
        <v>8.3000000000000007</v>
      </c>
      <c r="G127" s="9">
        <v>8.6</v>
      </c>
      <c r="H127" s="9">
        <v>8.1</v>
      </c>
      <c r="I127" s="9"/>
      <c r="J127" s="10">
        <f t="shared" ref="J127:J132" si="128">COUNT(F127:I127)</f>
        <v>3</v>
      </c>
      <c r="K127" s="10">
        <f t="shared" ref="K127:K132" si="129">SUM(F127:I127)-(MAX(F127:I127)+MIN(F127:I127))</f>
        <v>8.3000000000000007</v>
      </c>
      <c r="L127" s="10">
        <f t="shared" ref="L127:L132" si="130">(K127/(J127-2))</f>
        <v>8.3000000000000007</v>
      </c>
      <c r="M127" s="11">
        <f t="shared" ref="M127:M132" si="131">IF(J127&gt;0,SUM(F127:I127)/J127,0)</f>
        <v>8.3333333333333339</v>
      </c>
      <c r="N127" s="12">
        <f t="shared" ref="N127:N132" si="132">IF(J127=4,L127,M127)*2</f>
        <v>16.666666666666668</v>
      </c>
      <c r="O127" s="13">
        <v>7.9</v>
      </c>
      <c r="P127" s="13">
        <v>8.1999999999999993</v>
      </c>
      <c r="Q127" s="13">
        <v>7.5</v>
      </c>
      <c r="R127" s="13">
        <v>8</v>
      </c>
      <c r="S127" s="14">
        <f t="shared" ref="S127:S132" si="133">COUNT(O127:R127)</f>
        <v>4</v>
      </c>
      <c r="T127" s="14">
        <f t="shared" ref="T127:T132" si="134">SUM(O127:R127)-(MAX(O127:R127)+MIN(O127:R127))</f>
        <v>15.900000000000002</v>
      </c>
      <c r="U127" s="14">
        <f t="shared" ref="U127:U132" si="135">T127/(S127-2)</f>
        <v>7.9500000000000011</v>
      </c>
      <c r="V127" s="14">
        <f t="shared" ref="V127:V132" si="136">IF(S127&gt;0,SUM(O127:R127)/S127,0)</f>
        <v>7.9</v>
      </c>
      <c r="W127" s="15">
        <f t="shared" ref="W127:W132" si="137">IF(S127=4,U127,V127)</f>
        <v>7.9500000000000011</v>
      </c>
      <c r="X127" s="66">
        <v>0.65</v>
      </c>
      <c r="Y127" s="66"/>
      <c r="Z127" s="17">
        <f t="shared" ref="Z127:Z132" si="138">SUM(N127+W127+X127-Y127)</f>
        <v>25.266666666666666</v>
      </c>
      <c r="AA127" s="83">
        <f>Z127+Z128+Z129</f>
        <v>72.580000000000013</v>
      </c>
      <c r="AB127" s="86">
        <f>IF(AA127&gt;0,RANK(AA127,$AA$127:$AA$132,0),0)</f>
        <v>1</v>
      </c>
    </row>
    <row r="128" spans="1:28" s="30" customFormat="1" ht="18" customHeight="1" x14ac:dyDescent="0.25">
      <c r="A128" s="30">
        <v>127</v>
      </c>
      <c r="B128" s="59">
        <v>126</v>
      </c>
      <c r="C128" s="61" t="s">
        <v>72</v>
      </c>
      <c r="D128" s="57" t="s">
        <v>69</v>
      </c>
      <c r="E128" s="57" t="s">
        <v>228</v>
      </c>
      <c r="F128" s="9">
        <v>7.5</v>
      </c>
      <c r="G128" s="9">
        <v>7.9</v>
      </c>
      <c r="H128" s="9">
        <v>7.8</v>
      </c>
      <c r="I128" s="9"/>
      <c r="J128" s="10">
        <f t="shared" si="128"/>
        <v>3</v>
      </c>
      <c r="K128" s="10">
        <f t="shared" si="129"/>
        <v>7.7999999999999989</v>
      </c>
      <c r="L128" s="10">
        <f t="shared" si="130"/>
        <v>7.7999999999999989</v>
      </c>
      <c r="M128" s="11">
        <f t="shared" si="131"/>
        <v>7.7333333333333334</v>
      </c>
      <c r="N128" s="12">
        <f t="shared" si="132"/>
        <v>15.466666666666667</v>
      </c>
      <c r="O128" s="13">
        <v>7.9</v>
      </c>
      <c r="P128" s="13">
        <v>8.6999999999999993</v>
      </c>
      <c r="Q128" s="13">
        <v>7.8</v>
      </c>
      <c r="R128" s="13">
        <v>7.7</v>
      </c>
      <c r="S128" s="14">
        <f t="shared" si="133"/>
        <v>4</v>
      </c>
      <c r="T128" s="14">
        <f t="shared" si="134"/>
        <v>15.700000000000003</v>
      </c>
      <c r="U128" s="14">
        <f t="shared" si="135"/>
        <v>7.8500000000000014</v>
      </c>
      <c r="V128" s="14">
        <f t="shared" si="136"/>
        <v>8.0250000000000004</v>
      </c>
      <c r="W128" s="15">
        <f t="shared" si="137"/>
        <v>7.8500000000000014</v>
      </c>
      <c r="X128" s="66">
        <v>0.69</v>
      </c>
      <c r="Y128" s="66"/>
      <c r="Z128" s="17">
        <f t="shared" si="138"/>
        <v>24.006666666666671</v>
      </c>
      <c r="AA128" s="84"/>
      <c r="AB128" s="87"/>
    </row>
    <row r="129" spans="1:28" s="30" customFormat="1" ht="18" customHeight="1" thickBot="1" x14ac:dyDescent="0.3">
      <c r="A129" s="30">
        <v>128</v>
      </c>
      <c r="B129" s="60">
        <v>126</v>
      </c>
      <c r="C129" s="62" t="s">
        <v>72</v>
      </c>
      <c r="D129" s="58" t="s">
        <v>69</v>
      </c>
      <c r="E129" s="58" t="s">
        <v>226</v>
      </c>
      <c r="F129" s="32">
        <v>7</v>
      </c>
      <c r="G129" s="32">
        <v>7.5</v>
      </c>
      <c r="H129" s="32">
        <v>7.5</v>
      </c>
      <c r="I129" s="32"/>
      <c r="J129" s="33">
        <f t="shared" si="128"/>
        <v>3</v>
      </c>
      <c r="K129" s="33">
        <f t="shared" si="129"/>
        <v>7.5</v>
      </c>
      <c r="L129" s="33">
        <f t="shared" si="130"/>
        <v>7.5</v>
      </c>
      <c r="M129" s="34">
        <f t="shared" si="131"/>
        <v>7.333333333333333</v>
      </c>
      <c r="N129" s="35">
        <f t="shared" si="132"/>
        <v>14.666666666666666</v>
      </c>
      <c r="O129" s="36">
        <v>8</v>
      </c>
      <c r="P129" s="36">
        <v>8</v>
      </c>
      <c r="Q129" s="36">
        <v>7.5</v>
      </c>
      <c r="R129" s="36">
        <v>8.5</v>
      </c>
      <c r="S129" s="37">
        <f t="shared" si="133"/>
        <v>4</v>
      </c>
      <c r="T129" s="37">
        <f t="shared" si="134"/>
        <v>16</v>
      </c>
      <c r="U129" s="37">
        <f t="shared" si="135"/>
        <v>8</v>
      </c>
      <c r="V129" s="37">
        <f t="shared" si="136"/>
        <v>8</v>
      </c>
      <c r="W129" s="38">
        <f t="shared" si="137"/>
        <v>8</v>
      </c>
      <c r="X129" s="39">
        <v>0.94</v>
      </c>
      <c r="Y129" s="39">
        <v>0.3</v>
      </c>
      <c r="Z129" s="40">
        <f t="shared" si="138"/>
        <v>23.306666666666665</v>
      </c>
      <c r="AA129" s="85"/>
      <c r="AB129" s="88"/>
    </row>
    <row r="130" spans="1:28" s="30" customFormat="1" ht="18" customHeight="1" x14ac:dyDescent="0.25">
      <c r="A130" s="30">
        <v>129</v>
      </c>
      <c r="B130" s="77">
        <v>127</v>
      </c>
      <c r="C130" s="78" t="s">
        <v>118</v>
      </c>
      <c r="D130" s="69" t="s">
        <v>117</v>
      </c>
      <c r="E130" s="57" t="s">
        <v>227</v>
      </c>
      <c r="F130" s="9">
        <v>7.4</v>
      </c>
      <c r="G130" s="9">
        <v>7.4</v>
      </c>
      <c r="H130" s="9">
        <v>7.4</v>
      </c>
      <c r="I130" s="9"/>
      <c r="J130" s="10">
        <f t="shared" si="128"/>
        <v>3</v>
      </c>
      <c r="K130" s="10">
        <f t="shared" si="129"/>
        <v>7.4000000000000021</v>
      </c>
      <c r="L130" s="10">
        <f t="shared" si="130"/>
        <v>7.4000000000000021</v>
      </c>
      <c r="M130" s="11">
        <f t="shared" si="131"/>
        <v>7.4000000000000012</v>
      </c>
      <c r="N130" s="12">
        <f t="shared" si="132"/>
        <v>14.800000000000002</v>
      </c>
      <c r="O130" s="13">
        <v>7.9</v>
      </c>
      <c r="P130" s="13">
        <v>7.4</v>
      </c>
      <c r="Q130" s="13">
        <v>7.1</v>
      </c>
      <c r="R130" s="13">
        <v>7.1</v>
      </c>
      <c r="S130" s="14">
        <f t="shared" si="133"/>
        <v>4</v>
      </c>
      <c r="T130" s="14">
        <f t="shared" si="134"/>
        <v>14.5</v>
      </c>
      <c r="U130" s="14">
        <f t="shared" si="135"/>
        <v>7.25</v>
      </c>
      <c r="V130" s="14">
        <f t="shared" si="136"/>
        <v>7.375</v>
      </c>
      <c r="W130" s="15">
        <f t="shared" si="137"/>
        <v>7.25</v>
      </c>
      <c r="X130" s="66">
        <v>0.46</v>
      </c>
      <c r="Y130" s="66">
        <v>0.9</v>
      </c>
      <c r="Z130" s="17">
        <f t="shared" si="138"/>
        <v>21.610000000000007</v>
      </c>
      <c r="AA130" s="83">
        <f>Z130+Z131+Z132</f>
        <v>65.926666666666677</v>
      </c>
      <c r="AB130" s="86">
        <f>IF(AA130&gt;0,RANK(AA130,$AA$127:$AA$132,0),0)</f>
        <v>2</v>
      </c>
    </row>
    <row r="131" spans="1:28" s="30" customFormat="1" ht="18" customHeight="1" x14ac:dyDescent="0.25">
      <c r="A131" s="30">
        <v>130</v>
      </c>
      <c r="B131" s="59">
        <v>127</v>
      </c>
      <c r="C131" s="61" t="s">
        <v>118</v>
      </c>
      <c r="D131" s="57" t="s">
        <v>117</v>
      </c>
      <c r="E131" s="57" t="s">
        <v>228</v>
      </c>
      <c r="F131" s="9">
        <v>7.6</v>
      </c>
      <c r="G131" s="9">
        <v>7.7</v>
      </c>
      <c r="H131" s="9">
        <v>7.5</v>
      </c>
      <c r="I131" s="9"/>
      <c r="J131" s="10">
        <f t="shared" si="128"/>
        <v>3</v>
      </c>
      <c r="K131" s="10">
        <f t="shared" si="129"/>
        <v>7.6000000000000014</v>
      </c>
      <c r="L131" s="10">
        <f t="shared" si="130"/>
        <v>7.6000000000000014</v>
      </c>
      <c r="M131" s="11">
        <f t="shared" si="131"/>
        <v>7.6000000000000005</v>
      </c>
      <c r="N131" s="12">
        <f t="shared" si="132"/>
        <v>15.200000000000001</v>
      </c>
      <c r="O131" s="13">
        <v>8</v>
      </c>
      <c r="P131" s="13">
        <v>7.2</v>
      </c>
      <c r="Q131" s="13">
        <v>7.6</v>
      </c>
      <c r="R131" s="13">
        <v>7.6</v>
      </c>
      <c r="S131" s="14">
        <f t="shared" si="133"/>
        <v>4</v>
      </c>
      <c r="T131" s="14">
        <f t="shared" si="134"/>
        <v>15.2</v>
      </c>
      <c r="U131" s="14">
        <f t="shared" si="135"/>
        <v>7.6</v>
      </c>
      <c r="V131" s="14">
        <f t="shared" si="136"/>
        <v>7.6</v>
      </c>
      <c r="W131" s="15">
        <f t="shared" si="137"/>
        <v>7.6</v>
      </c>
      <c r="X131" s="66">
        <v>0.52</v>
      </c>
      <c r="Y131" s="66"/>
      <c r="Z131" s="17">
        <f t="shared" si="138"/>
        <v>23.32</v>
      </c>
      <c r="AA131" s="84"/>
      <c r="AB131" s="87"/>
    </row>
    <row r="132" spans="1:28" s="30" customFormat="1" ht="18" customHeight="1" thickBot="1" x14ac:dyDescent="0.3">
      <c r="A132" s="30">
        <v>131</v>
      </c>
      <c r="B132" s="60">
        <v>127</v>
      </c>
      <c r="C132" s="62" t="s">
        <v>118</v>
      </c>
      <c r="D132" s="58" t="s">
        <v>117</v>
      </c>
      <c r="E132" s="58" t="s">
        <v>226</v>
      </c>
      <c r="F132" s="32">
        <v>6.3</v>
      </c>
      <c r="G132" s="32">
        <v>6.8</v>
      </c>
      <c r="H132" s="32">
        <v>6.8</v>
      </c>
      <c r="I132" s="32"/>
      <c r="J132" s="33">
        <f t="shared" si="128"/>
        <v>3</v>
      </c>
      <c r="K132" s="33">
        <f t="shared" si="129"/>
        <v>6.7999999999999989</v>
      </c>
      <c r="L132" s="33">
        <f t="shared" si="130"/>
        <v>6.7999999999999989</v>
      </c>
      <c r="M132" s="34">
        <f t="shared" si="131"/>
        <v>6.6333333333333329</v>
      </c>
      <c r="N132" s="35">
        <f t="shared" si="132"/>
        <v>13.266666666666666</v>
      </c>
      <c r="O132" s="36">
        <v>7.9</v>
      </c>
      <c r="P132" s="36">
        <v>7.4</v>
      </c>
      <c r="Q132" s="36">
        <v>7.7</v>
      </c>
      <c r="R132" s="36">
        <v>7.6</v>
      </c>
      <c r="S132" s="37">
        <f t="shared" si="133"/>
        <v>4</v>
      </c>
      <c r="T132" s="37">
        <f t="shared" si="134"/>
        <v>15.3</v>
      </c>
      <c r="U132" s="37">
        <f t="shared" si="135"/>
        <v>7.65</v>
      </c>
      <c r="V132" s="37">
        <f t="shared" si="136"/>
        <v>7.65</v>
      </c>
      <c r="W132" s="38">
        <f t="shared" si="137"/>
        <v>7.65</v>
      </c>
      <c r="X132" s="39">
        <v>0.68</v>
      </c>
      <c r="Y132" s="39">
        <v>0.6</v>
      </c>
      <c r="Z132" s="40">
        <f t="shared" si="138"/>
        <v>20.996666666666663</v>
      </c>
      <c r="AA132" s="85"/>
      <c r="AB132" s="88"/>
    </row>
    <row r="133" spans="1:28" s="30" customFormat="1" ht="18" customHeight="1" x14ac:dyDescent="0.25">
      <c r="A133" s="30">
        <v>132</v>
      </c>
      <c r="B133" s="45" t="s">
        <v>0</v>
      </c>
      <c r="C133" s="43" t="s">
        <v>24</v>
      </c>
      <c r="D133" s="44" t="s">
        <v>2</v>
      </c>
      <c r="E133" s="29" t="s">
        <v>225</v>
      </c>
      <c r="F133" s="18" t="s">
        <v>206</v>
      </c>
      <c r="G133" s="18" t="s">
        <v>207</v>
      </c>
      <c r="H133" s="18" t="s">
        <v>208</v>
      </c>
      <c r="I133" s="18" t="s">
        <v>209</v>
      </c>
      <c r="J133" s="19" t="s">
        <v>210</v>
      </c>
      <c r="K133" s="19" t="s">
        <v>211</v>
      </c>
      <c r="L133" s="20" t="s">
        <v>212</v>
      </c>
      <c r="M133" s="19" t="s">
        <v>213</v>
      </c>
      <c r="N133" s="21" t="s">
        <v>214</v>
      </c>
      <c r="O133" s="18" t="s">
        <v>215</v>
      </c>
      <c r="P133" s="18" t="s">
        <v>216</v>
      </c>
      <c r="Q133" s="18" t="s">
        <v>217</v>
      </c>
      <c r="R133" s="18" t="s">
        <v>218</v>
      </c>
      <c r="S133" s="22" t="s">
        <v>210</v>
      </c>
      <c r="T133" s="22" t="s">
        <v>219</v>
      </c>
      <c r="U133" s="22" t="s">
        <v>212</v>
      </c>
      <c r="V133" s="19" t="s">
        <v>213</v>
      </c>
      <c r="W133" s="21" t="s">
        <v>220</v>
      </c>
      <c r="X133" s="23" t="s">
        <v>221</v>
      </c>
      <c r="Y133" s="23" t="s">
        <v>222</v>
      </c>
      <c r="Z133" s="21" t="s">
        <v>229</v>
      </c>
      <c r="AA133" s="21" t="s">
        <v>223</v>
      </c>
      <c r="AB133" s="24" t="s">
        <v>224</v>
      </c>
    </row>
    <row r="134" spans="1:28" s="30" customFormat="1" ht="18" customHeight="1" x14ac:dyDescent="0.25">
      <c r="A134" s="30">
        <v>133</v>
      </c>
      <c r="B134" s="59">
        <v>128</v>
      </c>
      <c r="C134" s="61" t="s">
        <v>120</v>
      </c>
      <c r="D134" s="57" t="s">
        <v>117</v>
      </c>
      <c r="E134" s="57" t="s">
        <v>227</v>
      </c>
      <c r="F134" s="9">
        <v>7.8</v>
      </c>
      <c r="G134" s="9">
        <v>8</v>
      </c>
      <c r="H134" s="9">
        <v>8</v>
      </c>
      <c r="I134" s="9"/>
      <c r="J134" s="10">
        <f>COUNT(F134:I134)</f>
        <v>3</v>
      </c>
      <c r="K134" s="10">
        <f>SUM(F134:I134)-(MAX(F134:I134)+MIN(F134:I134))</f>
        <v>8</v>
      </c>
      <c r="L134" s="10">
        <f>(K134/(J134-2))</f>
        <v>8</v>
      </c>
      <c r="M134" s="11">
        <f>IF(J134&gt;0,SUM(F134:I134)/J134,0)</f>
        <v>7.9333333333333336</v>
      </c>
      <c r="N134" s="12">
        <f>IF(J134=4,L134,M134)*2</f>
        <v>15.866666666666667</v>
      </c>
      <c r="O134" s="13">
        <v>8.1999999999999993</v>
      </c>
      <c r="P134" s="13">
        <v>7.9</v>
      </c>
      <c r="Q134" s="13">
        <v>8.1999999999999993</v>
      </c>
      <c r="R134" s="13">
        <v>8.1999999999999993</v>
      </c>
      <c r="S134" s="14">
        <f>COUNT(O134:R134)</f>
        <v>4</v>
      </c>
      <c r="T134" s="14">
        <f>SUM(O134:R134)-(MAX(O134:R134)+MIN(O134:R134))</f>
        <v>16.399999999999999</v>
      </c>
      <c r="U134" s="14">
        <f>T134/(S134-2)</f>
        <v>8.1999999999999993</v>
      </c>
      <c r="V134" s="14">
        <f>IF(S134&gt;0,SUM(O134:R134)/S134,0)</f>
        <v>8.125</v>
      </c>
      <c r="W134" s="15">
        <f>IF(S134=4,U134,V134)</f>
        <v>8.1999999999999993</v>
      </c>
      <c r="X134" s="66">
        <v>0.4</v>
      </c>
      <c r="Y134" s="66">
        <v>0.3</v>
      </c>
      <c r="Z134" s="17">
        <f>SUM(N134+W134+X134-Y134)</f>
        <v>24.166666666666664</v>
      </c>
      <c r="AA134" s="83">
        <f>Z134+Z135+Z136</f>
        <v>68.483333333333334</v>
      </c>
      <c r="AB134" s="86">
        <f>IF(AA134&gt;0,RANK(AA134,$AA$134:$AA$134,0),0)</f>
        <v>1</v>
      </c>
    </row>
    <row r="135" spans="1:28" s="30" customFormat="1" ht="18" customHeight="1" x14ac:dyDescent="0.25">
      <c r="A135" s="30">
        <v>134</v>
      </c>
      <c r="B135" s="59">
        <v>128</v>
      </c>
      <c r="C135" s="61" t="s">
        <v>120</v>
      </c>
      <c r="D135" s="57" t="s">
        <v>117</v>
      </c>
      <c r="E135" s="57" t="s">
        <v>228</v>
      </c>
      <c r="F135" s="9">
        <v>6.6</v>
      </c>
      <c r="G135" s="9">
        <v>7</v>
      </c>
      <c r="H135" s="9">
        <v>7</v>
      </c>
      <c r="I135" s="9"/>
      <c r="J135" s="10">
        <f>COUNT(F135:I135)</f>
        <v>3</v>
      </c>
      <c r="K135" s="10">
        <f>SUM(F135:I135)-(MAX(F135:I135)+MIN(F135:I135))</f>
        <v>7.0000000000000018</v>
      </c>
      <c r="L135" s="10">
        <f>(K135/(J135-2))</f>
        <v>7.0000000000000018</v>
      </c>
      <c r="M135" s="11">
        <f>IF(J135&gt;0,SUM(F135:I135)/J135,0)</f>
        <v>6.8666666666666671</v>
      </c>
      <c r="N135" s="12">
        <f>IF(J135=4,L135,M135)*2</f>
        <v>13.733333333333334</v>
      </c>
      <c r="O135" s="13">
        <v>7.9</v>
      </c>
      <c r="P135" s="13">
        <v>7.6</v>
      </c>
      <c r="Q135" s="13">
        <v>7.4</v>
      </c>
      <c r="R135" s="13">
        <v>7.2</v>
      </c>
      <c r="S135" s="14">
        <f>COUNT(O135:R135)</f>
        <v>4</v>
      </c>
      <c r="T135" s="14">
        <f>SUM(O135:R135)-(MAX(O135:R135)+MIN(O135:R135))</f>
        <v>14.999999999999996</v>
      </c>
      <c r="U135" s="14">
        <f>T135/(S135-2)</f>
        <v>7.4999999999999982</v>
      </c>
      <c r="V135" s="14">
        <f>IF(S135&gt;0,SUM(O135:R135)/S135,0)</f>
        <v>7.5249999999999995</v>
      </c>
      <c r="W135" s="15">
        <f>IF(S135=4,U135,V135)</f>
        <v>7.4999999999999982</v>
      </c>
      <c r="X135" s="66">
        <v>0.36</v>
      </c>
      <c r="Y135" s="66"/>
      <c r="Z135" s="17">
        <f>SUM(N135+W135+X135-Y135)</f>
        <v>21.593333333333334</v>
      </c>
      <c r="AA135" s="84"/>
      <c r="AB135" s="87"/>
    </row>
    <row r="136" spans="1:28" s="30" customFormat="1" ht="18" customHeight="1" thickBot="1" x14ac:dyDescent="0.3">
      <c r="A136" s="30">
        <v>135</v>
      </c>
      <c r="B136" s="60">
        <v>128</v>
      </c>
      <c r="C136" s="62" t="s">
        <v>120</v>
      </c>
      <c r="D136" s="58" t="s">
        <v>117</v>
      </c>
      <c r="E136" s="58" t="s">
        <v>226</v>
      </c>
      <c r="F136" s="32">
        <v>7.2</v>
      </c>
      <c r="G136" s="32">
        <v>7.5</v>
      </c>
      <c r="H136" s="32">
        <v>7.4</v>
      </c>
      <c r="I136" s="32"/>
      <c r="J136" s="33">
        <f>COUNT(F136:I136)</f>
        <v>3</v>
      </c>
      <c r="K136" s="33">
        <f>SUM(F136:I136)-(MAX(F136:I136)+MIN(F136:I136))</f>
        <v>7.4000000000000021</v>
      </c>
      <c r="L136" s="33">
        <f>(K136/(J136-2))</f>
        <v>7.4000000000000021</v>
      </c>
      <c r="M136" s="34">
        <f>IF(J136&gt;0,SUM(F136:I136)/J136,0)</f>
        <v>7.3666666666666671</v>
      </c>
      <c r="N136" s="35">
        <f>IF(J136=4,L136,M136)*2</f>
        <v>14.733333333333334</v>
      </c>
      <c r="O136" s="36">
        <v>7.9</v>
      </c>
      <c r="P136" s="36">
        <v>7.8</v>
      </c>
      <c r="Q136" s="36">
        <v>7.9</v>
      </c>
      <c r="R136" s="36">
        <v>8</v>
      </c>
      <c r="S136" s="37">
        <f>COUNT(O136:R136)</f>
        <v>4</v>
      </c>
      <c r="T136" s="37">
        <f>SUM(O136:R136)-(MAX(O136:R136)+MIN(O136:R136))</f>
        <v>15.8</v>
      </c>
      <c r="U136" s="37">
        <f>T136/(S136-2)</f>
        <v>7.9</v>
      </c>
      <c r="V136" s="37">
        <f>IF(S136&gt;0,SUM(O136:R136)/S136,0)</f>
        <v>7.9</v>
      </c>
      <c r="W136" s="38">
        <f>IF(S136=4,U136,V136)</f>
        <v>7.9</v>
      </c>
      <c r="X136" s="39">
        <v>0.39</v>
      </c>
      <c r="Y136" s="39">
        <v>0.3</v>
      </c>
      <c r="Z136" s="40">
        <f>SUM(N136+W136+X136-Y136)</f>
        <v>22.723333333333333</v>
      </c>
      <c r="AA136" s="85"/>
      <c r="AB136" s="88"/>
    </row>
    <row r="137" spans="1:28" s="30" customFormat="1" ht="18" customHeight="1" x14ac:dyDescent="0.25">
      <c r="A137" s="30">
        <v>136</v>
      </c>
      <c r="B137" s="45" t="s">
        <v>0</v>
      </c>
      <c r="C137" s="43" t="s">
        <v>25</v>
      </c>
      <c r="D137" s="44" t="s">
        <v>2</v>
      </c>
      <c r="E137" s="29" t="s">
        <v>225</v>
      </c>
      <c r="F137" s="18" t="s">
        <v>206</v>
      </c>
      <c r="G137" s="18" t="s">
        <v>207</v>
      </c>
      <c r="H137" s="18" t="s">
        <v>208</v>
      </c>
      <c r="I137" s="18" t="s">
        <v>209</v>
      </c>
      <c r="J137" s="19" t="s">
        <v>210</v>
      </c>
      <c r="K137" s="19" t="s">
        <v>211</v>
      </c>
      <c r="L137" s="20" t="s">
        <v>212</v>
      </c>
      <c r="M137" s="19" t="s">
        <v>213</v>
      </c>
      <c r="N137" s="21" t="s">
        <v>214</v>
      </c>
      <c r="O137" s="18" t="s">
        <v>215</v>
      </c>
      <c r="P137" s="18" t="s">
        <v>216</v>
      </c>
      <c r="Q137" s="18" t="s">
        <v>217</v>
      </c>
      <c r="R137" s="18" t="s">
        <v>218</v>
      </c>
      <c r="S137" s="22" t="s">
        <v>210</v>
      </c>
      <c r="T137" s="22" t="s">
        <v>219</v>
      </c>
      <c r="U137" s="22" t="s">
        <v>212</v>
      </c>
      <c r="V137" s="19" t="s">
        <v>213</v>
      </c>
      <c r="W137" s="21" t="s">
        <v>220</v>
      </c>
      <c r="X137" s="23" t="s">
        <v>221</v>
      </c>
      <c r="Y137" s="23" t="s">
        <v>222</v>
      </c>
      <c r="Z137" s="21" t="s">
        <v>229</v>
      </c>
      <c r="AA137" s="21" t="s">
        <v>223</v>
      </c>
      <c r="AB137" s="24" t="s">
        <v>224</v>
      </c>
    </row>
    <row r="138" spans="1:28" s="30" customFormat="1" ht="18" customHeight="1" x14ac:dyDescent="0.25">
      <c r="A138" s="30">
        <v>137</v>
      </c>
      <c r="B138" s="59">
        <v>129</v>
      </c>
      <c r="C138" s="61" t="s">
        <v>119</v>
      </c>
      <c r="D138" s="57" t="s">
        <v>117</v>
      </c>
      <c r="E138" s="57" t="s">
        <v>227</v>
      </c>
      <c r="F138" s="9">
        <v>7.6</v>
      </c>
      <c r="G138" s="9">
        <v>7.4</v>
      </c>
      <c r="H138" s="9">
        <v>7.6</v>
      </c>
      <c r="I138" s="9"/>
      <c r="J138" s="10">
        <f t="shared" ref="J138:J143" si="139">COUNT(F138:I138)</f>
        <v>3</v>
      </c>
      <c r="K138" s="10">
        <f t="shared" ref="K138:K143" si="140">SUM(F138:I138)-(MAX(F138:I138)+MIN(F138:I138))</f>
        <v>7.6000000000000014</v>
      </c>
      <c r="L138" s="10">
        <f t="shared" ref="L138:L143" si="141">(K138/(J138-2))</f>
        <v>7.6000000000000014</v>
      </c>
      <c r="M138" s="11">
        <f t="shared" ref="M138:M143" si="142">IF(J138&gt;0,SUM(F138:I138)/J138,0)</f>
        <v>7.5333333333333341</v>
      </c>
      <c r="N138" s="12">
        <f t="shared" ref="N138:N143" si="143">IF(J138=4,L138,M138)*2</f>
        <v>15.066666666666668</v>
      </c>
      <c r="O138" s="13">
        <v>7.8</v>
      </c>
      <c r="P138" s="13">
        <v>8</v>
      </c>
      <c r="Q138" s="13">
        <v>7.8</v>
      </c>
      <c r="R138" s="13">
        <v>8.1</v>
      </c>
      <c r="S138" s="14">
        <f t="shared" ref="S138:S143" si="144">COUNT(O138:R138)</f>
        <v>4</v>
      </c>
      <c r="T138" s="14">
        <f t="shared" ref="T138:T143" si="145">SUM(O138:R138)-(MAX(O138:R138)+MIN(O138:R138))</f>
        <v>15.800000000000004</v>
      </c>
      <c r="U138" s="14">
        <f t="shared" ref="U138:U143" si="146">T138/(S138-2)</f>
        <v>7.9000000000000021</v>
      </c>
      <c r="V138" s="14">
        <f t="shared" ref="V138:V143" si="147">IF(S138&gt;0,SUM(O138:R138)/S138,0)</f>
        <v>7.9250000000000007</v>
      </c>
      <c r="W138" s="15">
        <f t="shared" ref="W138:W143" si="148">IF(S138=4,U138,V138)</f>
        <v>7.9000000000000021</v>
      </c>
      <c r="X138" s="66">
        <v>0.74</v>
      </c>
      <c r="Y138" s="66">
        <v>0.6</v>
      </c>
      <c r="Z138" s="17">
        <f>SUM(N138+W138+X138-Y138)</f>
        <v>23.106666666666666</v>
      </c>
      <c r="AA138" s="83">
        <f>Z138+Z139+Z140</f>
        <v>67.36</v>
      </c>
      <c r="AB138" s="86">
        <f>IF(AA138&gt;0,RANK(AA138,$AA$138:$AA$143,0),0)</f>
        <v>1</v>
      </c>
    </row>
    <row r="139" spans="1:28" s="30" customFormat="1" ht="18" customHeight="1" x14ac:dyDescent="0.25">
      <c r="A139" s="30">
        <v>138</v>
      </c>
      <c r="B139" s="59">
        <v>129</v>
      </c>
      <c r="C139" s="61" t="s">
        <v>119</v>
      </c>
      <c r="D139" s="57" t="s">
        <v>117</v>
      </c>
      <c r="E139" s="57" t="s">
        <v>228</v>
      </c>
      <c r="F139" s="9">
        <v>7.8</v>
      </c>
      <c r="G139" s="9">
        <v>7.6</v>
      </c>
      <c r="H139" s="9">
        <v>7.8</v>
      </c>
      <c r="I139" s="9"/>
      <c r="J139" s="10">
        <f t="shared" si="139"/>
        <v>3</v>
      </c>
      <c r="K139" s="10">
        <f t="shared" si="140"/>
        <v>7.8000000000000007</v>
      </c>
      <c r="L139" s="10">
        <f t="shared" si="141"/>
        <v>7.8000000000000007</v>
      </c>
      <c r="M139" s="11">
        <f t="shared" si="142"/>
        <v>7.7333333333333334</v>
      </c>
      <c r="N139" s="12">
        <f t="shared" si="143"/>
        <v>15.466666666666667</v>
      </c>
      <c r="O139" s="13">
        <v>8.1</v>
      </c>
      <c r="P139" s="13">
        <v>7.5</v>
      </c>
      <c r="Q139" s="13">
        <v>7.4</v>
      </c>
      <c r="R139" s="13">
        <v>7.4</v>
      </c>
      <c r="S139" s="14">
        <f t="shared" si="144"/>
        <v>4</v>
      </c>
      <c r="T139" s="14">
        <f t="shared" si="145"/>
        <v>14.899999999999999</v>
      </c>
      <c r="U139" s="14">
        <f t="shared" si="146"/>
        <v>7.4499999999999993</v>
      </c>
      <c r="V139" s="14">
        <f t="shared" si="147"/>
        <v>7.6</v>
      </c>
      <c r="W139" s="15">
        <f t="shared" si="148"/>
        <v>7.4499999999999993</v>
      </c>
      <c r="X139" s="66">
        <v>0.46</v>
      </c>
      <c r="Y139" s="66"/>
      <c r="Z139" s="17">
        <v>23.38</v>
      </c>
      <c r="AA139" s="84"/>
      <c r="AB139" s="87"/>
    </row>
    <row r="140" spans="1:28" s="30" customFormat="1" ht="18" customHeight="1" thickBot="1" x14ac:dyDescent="0.3">
      <c r="A140" s="30">
        <v>139</v>
      </c>
      <c r="B140" s="60">
        <v>129</v>
      </c>
      <c r="C140" s="62" t="s">
        <v>119</v>
      </c>
      <c r="D140" s="58" t="s">
        <v>117</v>
      </c>
      <c r="E140" s="58" t="s">
        <v>226</v>
      </c>
      <c r="F140" s="32">
        <v>6.3</v>
      </c>
      <c r="G140" s="32">
        <v>6.8</v>
      </c>
      <c r="H140" s="32">
        <v>6.9</v>
      </c>
      <c r="I140" s="32"/>
      <c r="J140" s="33">
        <f t="shared" si="139"/>
        <v>3</v>
      </c>
      <c r="K140" s="33">
        <f t="shared" si="140"/>
        <v>6.8000000000000007</v>
      </c>
      <c r="L140" s="33">
        <f t="shared" si="141"/>
        <v>6.8000000000000007</v>
      </c>
      <c r="M140" s="34">
        <f t="shared" si="142"/>
        <v>6.666666666666667</v>
      </c>
      <c r="N140" s="35">
        <f t="shared" si="143"/>
        <v>13.333333333333334</v>
      </c>
      <c r="O140" s="36">
        <v>7.2</v>
      </c>
      <c r="P140" s="36">
        <v>6.9</v>
      </c>
      <c r="Q140" s="36">
        <v>7.7</v>
      </c>
      <c r="R140" s="36">
        <v>7.9</v>
      </c>
      <c r="S140" s="37">
        <f t="shared" si="144"/>
        <v>4</v>
      </c>
      <c r="T140" s="37">
        <f t="shared" si="145"/>
        <v>14.900000000000002</v>
      </c>
      <c r="U140" s="37">
        <f t="shared" si="146"/>
        <v>7.4500000000000011</v>
      </c>
      <c r="V140" s="37">
        <f t="shared" si="147"/>
        <v>7.4250000000000007</v>
      </c>
      <c r="W140" s="38">
        <f t="shared" si="148"/>
        <v>7.4500000000000011</v>
      </c>
      <c r="X140" s="39">
        <v>0.69</v>
      </c>
      <c r="Y140" s="39">
        <v>0.6</v>
      </c>
      <c r="Z140" s="40">
        <f>SUM(N140+W140+X140-Y140)</f>
        <v>20.873333333333335</v>
      </c>
      <c r="AA140" s="85"/>
      <c r="AB140" s="88"/>
    </row>
    <row r="141" spans="1:28" s="30" customFormat="1" ht="18" customHeight="1" x14ac:dyDescent="0.25">
      <c r="A141" s="30">
        <v>140</v>
      </c>
      <c r="B141" s="77">
        <v>130</v>
      </c>
      <c r="C141" s="78" t="s">
        <v>127</v>
      </c>
      <c r="D141" s="69" t="s">
        <v>128</v>
      </c>
      <c r="E141" s="57" t="s">
        <v>227</v>
      </c>
      <c r="F141" s="9">
        <v>7.5</v>
      </c>
      <c r="G141" s="9">
        <v>7.7</v>
      </c>
      <c r="H141" s="9">
        <v>7.8</v>
      </c>
      <c r="I141" s="9"/>
      <c r="J141" s="10">
        <f t="shared" si="139"/>
        <v>3</v>
      </c>
      <c r="K141" s="10">
        <f t="shared" si="140"/>
        <v>7.6999999999999993</v>
      </c>
      <c r="L141" s="10">
        <f t="shared" si="141"/>
        <v>7.6999999999999993</v>
      </c>
      <c r="M141" s="11">
        <f t="shared" si="142"/>
        <v>7.666666666666667</v>
      </c>
      <c r="N141" s="12">
        <f t="shared" si="143"/>
        <v>15.333333333333334</v>
      </c>
      <c r="O141" s="13">
        <v>8.1</v>
      </c>
      <c r="P141" s="13">
        <v>7.8</v>
      </c>
      <c r="Q141" s="13">
        <v>8</v>
      </c>
      <c r="R141" s="13">
        <v>8.3000000000000007</v>
      </c>
      <c r="S141" s="14">
        <f t="shared" si="144"/>
        <v>4</v>
      </c>
      <c r="T141" s="14">
        <f t="shared" si="145"/>
        <v>16.100000000000001</v>
      </c>
      <c r="U141" s="14">
        <f t="shared" si="146"/>
        <v>8.0500000000000007</v>
      </c>
      <c r="V141" s="14">
        <f t="shared" si="147"/>
        <v>8.0500000000000007</v>
      </c>
      <c r="W141" s="15">
        <f t="shared" si="148"/>
        <v>8.0500000000000007</v>
      </c>
      <c r="X141" s="66">
        <v>0.68</v>
      </c>
      <c r="Y141" s="66"/>
      <c r="Z141" s="17">
        <f>SUM(N141+W141+X141-Y141)</f>
        <v>24.063333333333333</v>
      </c>
      <c r="AA141" s="83">
        <f>Z141+Z142+Z143</f>
        <v>64.676666666666662</v>
      </c>
      <c r="AB141" s="86">
        <f>IF(AA141&gt;0,RANK(AA141,$AA$138:$AA$143,0),0)</f>
        <v>2</v>
      </c>
    </row>
    <row r="142" spans="1:28" s="30" customFormat="1" ht="18" customHeight="1" x14ac:dyDescent="0.25">
      <c r="A142" s="30">
        <v>141</v>
      </c>
      <c r="B142" s="59">
        <v>130</v>
      </c>
      <c r="C142" s="61" t="s">
        <v>127</v>
      </c>
      <c r="D142" s="57" t="s">
        <v>128</v>
      </c>
      <c r="E142" s="57" t="s">
        <v>228</v>
      </c>
      <c r="F142" s="9">
        <v>6.4</v>
      </c>
      <c r="G142" s="9">
        <v>6.3</v>
      </c>
      <c r="H142" s="9">
        <v>6.9</v>
      </c>
      <c r="I142" s="9"/>
      <c r="J142" s="10">
        <f t="shared" si="139"/>
        <v>3</v>
      </c>
      <c r="K142" s="10">
        <f t="shared" si="140"/>
        <v>6.4000000000000021</v>
      </c>
      <c r="L142" s="10">
        <f t="shared" si="141"/>
        <v>6.4000000000000021</v>
      </c>
      <c r="M142" s="11">
        <f t="shared" si="142"/>
        <v>6.5333333333333341</v>
      </c>
      <c r="N142" s="12">
        <f t="shared" si="143"/>
        <v>13.066666666666668</v>
      </c>
      <c r="O142" s="13">
        <v>7.8</v>
      </c>
      <c r="P142" s="13">
        <v>7.1</v>
      </c>
      <c r="Q142" s="13">
        <v>7.2</v>
      </c>
      <c r="R142" s="13">
        <v>7.3</v>
      </c>
      <c r="S142" s="14">
        <f t="shared" si="144"/>
        <v>4</v>
      </c>
      <c r="T142" s="14">
        <f t="shared" si="145"/>
        <v>14.5</v>
      </c>
      <c r="U142" s="14">
        <f t="shared" si="146"/>
        <v>7.25</v>
      </c>
      <c r="V142" s="14">
        <f t="shared" si="147"/>
        <v>7.35</v>
      </c>
      <c r="W142" s="15">
        <f t="shared" si="148"/>
        <v>7.25</v>
      </c>
      <c r="X142" s="66">
        <v>0.28999999999999998</v>
      </c>
      <c r="Y142" s="66"/>
      <c r="Z142" s="17">
        <f>SUM(N142+W142+X142-Y142)</f>
        <v>20.606666666666669</v>
      </c>
      <c r="AA142" s="84"/>
      <c r="AB142" s="87"/>
    </row>
    <row r="143" spans="1:28" s="30" customFormat="1" ht="18" customHeight="1" thickBot="1" x14ac:dyDescent="0.3">
      <c r="A143" s="30">
        <v>142</v>
      </c>
      <c r="B143" s="59">
        <v>130</v>
      </c>
      <c r="C143" s="61" t="s">
        <v>127</v>
      </c>
      <c r="D143" s="57" t="s">
        <v>128</v>
      </c>
      <c r="E143" s="58" t="s">
        <v>226</v>
      </c>
      <c r="F143" s="32">
        <v>6.3</v>
      </c>
      <c r="G143" s="32">
        <v>6.8</v>
      </c>
      <c r="H143" s="32">
        <v>6.8</v>
      </c>
      <c r="I143" s="32"/>
      <c r="J143" s="33">
        <f t="shared" si="139"/>
        <v>3</v>
      </c>
      <c r="K143" s="33">
        <f t="shared" si="140"/>
        <v>6.7999999999999989</v>
      </c>
      <c r="L143" s="33">
        <f t="shared" si="141"/>
        <v>6.7999999999999989</v>
      </c>
      <c r="M143" s="34">
        <f t="shared" si="142"/>
        <v>6.6333333333333329</v>
      </c>
      <c r="N143" s="35">
        <f t="shared" si="143"/>
        <v>13.266666666666666</v>
      </c>
      <c r="O143" s="36">
        <v>7</v>
      </c>
      <c r="P143" s="36">
        <v>6.5</v>
      </c>
      <c r="Q143" s="36">
        <v>6.9</v>
      </c>
      <c r="R143" s="36">
        <v>7</v>
      </c>
      <c r="S143" s="37">
        <f t="shared" si="144"/>
        <v>4</v>
      </c>
      <c r="T143" s="37">
        <f t="shared" si="145"/>
        <v>13.899999999999999</v>
      </c>
      <c r="U143" s="37">
        <f t="shared" si="146"/>
        <v>6.9499999999999993</v>
      </c>
      <c r="V143" s="37">
        <f t="shared" si="147"/>
        <v>6.85</v>
      </c>
      <c r="W143" s="38">
        <f t="shared" si="148"/>
        <v>6.9499999999999993</v>
      </c>
      <c r="X143" s="39">
        <v>0.39</v>
      </c>
      <c r="Y143" s="39">
        <v>0.6</v>
      </c>
      <c r="Z143" s="40">
        <f>SUM(N143+W143+X143-Y143)</f>
        <v>20.006666666666664</v>
      </c>
      <c r="AA143" s="85"/>
      <c r="AB143" s="88"/>
    </row>
    <row r="144" spans="1:28" s="30" customFormat="1" ht="18" customHeight="1" x14ac:dyDescent="0.25">
      <c r="A144" s="30">
        <v>143</v>
      </c>
      <c r="B144" s="45" t="s">
        <v>0</v>
      </c>
      <c r="C144" s="43" t="s">
        <v>26</v>
      </c>
      <c r="D144" s="44" t="s">
        <v>2</v>
      </c>
      <c r="E144" s="29" t="s">
        <v>225</v>
      </c>
      <c r="F144" s="18" t="s">
        <v>206</v>
      </c>
      <c r="G144" s="18" t="s">
        <v>207</v>
      </c>
      <c r="H144" s="18" t="s">
        <v>208</v>
      </c>
      <c r="I144" s="18" t="s">
        <v>209</v>
      </c>
      <c r="J144" s="19" t="s">
        <v>210</v>
      </c>
      <c r="K144" s="19" t="s">
        <v>211</v>
      </c>
      <c r="L144" s="20" t="s">
        <v>212</v>
      </c>
      <c r="M144" s="19" t="s">
        <v>213</v>
      </c>
      <c r="N144" s="21" t="s">
        <v>214</v>
      </c>
      <c r="O144" s="18" t="s">
        <v>215</v>
      </c>
      <c r="P144" s="18" t="s">
        <v>216</v>
      </c>
      <c r="Q144" s="18" t="s">
        <v>217</v>
      </c>
      <c r="R144" s="18" t="s">
        <v>218</v>
      </c>
      <c r="S144" s="22" t="s">
        <v>210</v>
      </c>
      <c r="T144" s="22" t="s">
        <v>219</v>
      </c>
      <c r="U144" s="22" t="s">
        <v>212</v>
      </c>
      <c r="V144" s="19" t="s">
        <v>213</v>
      </c>
      <c r="W144" s="21" t="s">
        <v>220</v>
      </c>
      <c r="X144" s="23" t="s">
        <v>221</v>
      </c>
      <c r="Y144" s="23" t="s">
        <v>222</v>
      </c>
      <c r="Z144" s="21" t="s">
        <v>229</v>
      </c>
      <c r="AA144" s="21" t="s">
        <v>223</v>
      </c>
      <c r="AB144" s="24" t="s">
        <v>224</v>
      </c>
    </row>
    <row r="145" spans="1:28" s="30" customFormat="1" ht="18" customHeight="1" x14ac:dyDescent="0.25">
      <c r="A145" s="30">
        <v>144</v>
      </c>
      <c r="B145" s="73">
        <v>131</v>
      </c>
      <c r="C145" s="75" t="s">
        <v>125</v>
      </c>
      <c r="D145" s="65" t="s">
        <v>126</v>
      </c>
      <c r="E145" s="57" t="s">
        <v>227</v>
      </c>
      <c r="F145" s="9">
        <v>8</v>
      </c>
      <c r="G145" s="9">
        <v>7.9</v>
      </c>
      <c r="H145" s="9">
        <v>7.7</v>
      </c>
      <c r="I145" s="9"/>
      <c r="J145" s="10">
        <f>COUNT(F145:I145)</f>
        <v>3</v>
      </c>
      <c r="K145" s="10">
        <f>SUM(F145:I145)-(MAX(F145:I145)+MIN(F145:I145))</f>
        <v>7.9000000000000021</v>
      </c>
      <c r="L145" s="10">
        <f>(K145/(J145-2))</f>
        <v>7.9000000000000021</v>
      </c>
      <c r="M145" s="11">
        <f>IF(J145&gt;0,SUM(F145:I145)/J145,0)</f>
        <v>7.8666666666666671</v>
      </c>
      <c r="N145" s="12">
        <f>IF(J145=4,L145,M145)*2</f>
        <v>15.733333333333334</v>
      </c>
      <c r="O145" s="13">
        <v>8.1999999999999993</v>
      </c>
      <c r="P145" s="13">
        <v>8.3000000000000007</v>
      </c>
      <c r="Q145" s="13">
        <v>8</v>
      </c>
      <c r="R145" s="13">
        <v>8.1999999999999993</v>
      </c>
      <c r="S145" s="14">
        <f>COUNT(O145:R145)</f>
        <v>4</v>
      </c>
      <c r="T145" s="14">
        <f>SUM(O145:R145)-(MAX(O145:R145)+MIN(O145:R145))</f>
        <v>16.400000000000002</v>
      </c>
      <c r="U145" s="14">
        <f>T145/(S145-2)</f>
        <v>8.2000000000000011</v>
      </c>
      <c r="V145" s="14">
        <f>IF(S145&gt;0,SUM(O145:R145)/S145,0)</f>
        <v>8.1750000000000007</v>
      </c>
      <c r="W145" s="15">
        <f>IF(S145=4,U145,V145)</f>
        <v>8.2000000000000011</v>
      </c>
      <c r="X145" s="66">
        <v>0.54</v>
      </c>
      <c r="Y145" s="66"/>
      <c r="Z145" s="17">
        <f>SUM(N145+W145+X145-Y145)</f>
        <v>24.473333333333336</v>
      </c>
      <c r="AA145" s="83">
        <f>Z145+Z146+Z147</f>
        <v>65.183333333333337</v>
      </c>
      <c r="AB145" s="86">
        <f>IF(AA145&gt;0,RANK(AA145,$AA$145:$AA$145,0),0)</f>
        <v>1</v>
      </c>
    </row>
    <row r="146" spans="1:28" s="30" customFormat="1" ht="18" customHeight="1" x14ac:dyDescent="0.25">
      <c r="A146" s="30">
        <v>145</v>
      </c>
      <c r="B146" s="73">
        <v>131</v>
      </c>
      <c r="C146" s="75" t="s">
        <v>125</v>
      </c>
      <c r="D146" s="65" t="s">
        <v>126</v>
      </c>
      <c r="E146" s="57" t="s">
        <v>228</v>
      </c>
      <c r="F146" s="9">
        <v>6</v>
      </c>
      <c r="G146" s="9">
        <v>6</v>
      </c>
      <c r="H146" s="9">
        <v>6.4</v>
      </c>
      <c r="I146" s="9"/>
      <c r="J146" s="10">
        <f>COUNT(F146:I146)</f>
        <v>3</v>
      </c>
      <c r="K146" s="10">
        <f>SUM(F146:I146)-(MAX(F146:I146)+MIN(F146:I146))</f>
        <v>5.9999999999999982</v>
      </c>
      <c r="L146" s="10">
        <f>(K146/(J146-2))</f>
        <v>5.9999999999999982</v>
      </c>
      <c r="M146" s="11">
        <f>IF(J146&gt;0,SUM(F146:I146)/J146,0)</f>
        <v>6.1333333333333329</v>
      </c>
      <c r="N146" s="12">
        <f>IF(J146=4,L146,M146)*2</f>
        <v>12.266666666666666</v>
      </c>
      <c r="O146" s="13">
        <v>8.4</v>
      </c>
      <c r="P146" s="13">
        <v>8.1</v>
      </c>
      <c r="Q146" s="13">
        <v>7.5</v>
      </c>
      <c r="R146" s="13">
        <v>7.7</v>
      </c>
      <c r="S146" s="14">
        <f>COUNT(O146:R146)</f>
        <v>4</v>
      </c>
      <c r="T146" s="14">
        <f>SUM(O146:R146)-(MAX(O146:R146)+MIN(O146:R146))</f>
        <v>15.799999999999999</v>
      </c>
      <c r="U146" s="14">
        <f>T146/(S146-2)</f>
        <v>7.8999999999999995</v>
      </c>
      <c r="V146" s="14">
        <f>IF(S146&gt;0,SUM(O146:R146)/S146,0)</f>
        <v>7.9249999999999998</v>
      </c>
      <c r="W146" s="15">
        <f>IF(S146=4,U146,V146)</f>
        <v>7.8999999999999995</v>
      </c>
      <c r="X146" s="66">
        <v>0.21</v>
      </c>
      <c r="Y146" s="66"/>
      <c r="Z146" s="17">
        <f>SUM(N146+W146+X146-Y146)</f>
        <v>20.376666666666665</v>
      </c>
      <c r="AA146" s="84"/>
      <c r="AB146" s="87"/>
    </row>
    <row r="147" spans="1:28" s="30" customFormat="1" ht="18" customHeight="1" thickBot="1" x14ac:dyDescent="0.3">
      <c r="A147" s="30">
        <v>146</v>
      </c>
      <c r="B147" s="60">
        <v>131</v>
      </c>
      <c r="C147" s="62" t="s">
        <v>125</v>
      </c>
      <c r="D147" s="58" t="s">
        <v>126</v>
      </c>
      <c r="E147" s="58" t="s">
        <v>226</v>
      </c>
      <c r="F147" s="32">
        <v>6.7</v>
      </c>
      <c r="G147" s="32">
        <v>6.5</v>
      </c>
      <c r="H147" s="32">
        <v>6.5</v>
      </c>
      <c r="I147" s="32"/>
      <c r="J147" s="33">
        <f>COUNT(F147:I147)</f>
        <v>3</v>
      </c>
      <c r="K147" s="33">
        <f>SUM(F147:I147)-(MAX(F147:I147)+MIN(F147:I147))</f>
        <v>6.5</v>
      </c>
      <c r="L147" s="33">
        <f>(K147/(J147-2))</f>
        <v>6.5</v>
      </c>
      <c r="M147" s="34">
        <f>IF(J147&gt;0,SUM(F147:I147)/J147,0)</f>
        <v>6.5666666666666664</v>
      </c>
      <c r="N147" s="35">
        <f>IF(J147=4,L147,M147)*2</f>
        <v>13.133333333333333</v>
      </c>
      <c r="O147" s="36">
        <v>7.8</v>
      </c>
      <c r="P147" s="36">
        <v>6.9</v>
      </c>
      <c r="Q147" s="36">
        <v>8</v>
      </c>
      <c r="R147" s="36">
        <v>8</v>
      </c>
      <c r="S147" s="37">
        <f>COUNT(O147:R147)</f>
        <v>4</v>
      </c>
      <c r="T147" s="37">
        <f>SUM(O147:R147)-(MAX(O147:R147)+MIN(O147:R147))</f>
        <v>15.799999999999999</v>
      </c>
      <c r="U147" s="37">
        <f>T147/(S147-2)</f>
        <v>7.8999999999999995</v>
      </c>
      <c r="V147" s="37">
        <f>IF(S147&gt;0,SUM(O147:R147)/S147,0)</f>
        <v>7.6749999999999998</v>
      </c>
      <c r="W147" s="38">
        <f>IF(S147=4,U147,V147)</f>
        <v>7.8999999999999995</v>
      </c>
      <c r="X147" s="39">
        <v>0.3</v>
      </c>
      <c r="Y147" s="39">
        <v>1</v>
      </c>
      <c r="Z147" s="40">
        <f>SUM(N147+W147+X147-Y147)</f>
        <v>20.333333333333332</v>
      </c>
      <c r="AA147" s="85"/>
      <c r="AB147" s="88"/>
    </row>
    <row r="148" spans="1:28" s="30" customFormat="1" ht="18" customHeight="1" x14ac:dyDescent="0.25">
      <c r="A148" s="30">
        <v>147</v>
      </c>
      <c r="B148" s="45" t="s">
        <v>0</v>
      </c>
      <c r="C148" s="43" t="s">
        <v>201</v>
      </c>
      <c r="D148" s="44" t="s">
        <v>2</v>
      </c>
      <c r="E148" s="29" t="s">
        <v>225</v>
      </c>
      <c r="F148" s="18" t="s">
        <v>206</v>
      </c>
      <c r="G148" s="18" t="s">
        <v>207</v>
      </c>
      <c r="H148" s="18" t="s">
        <v>208</v>
      </c>
      <c r="I148" s="18" t="s">
        <v>209</v>
      </c>
      <c r="J148" s="19" t="s">
        <v>210</v>
      </c>
      <c r="K148" s="19" t="s">
        <v>211</v>
      </c>
      <c r="L148" s="20" t="s">
        <v>212</v>
      </c>
      <c r="M148" s="19" t="s">
        <v>213</v>
      </c>
      <c r="N148" s="21" t="s">
        <v>214</v>
      </c>
      <c r="O148" s="18" t="s">
        <v>215</v>
      </c>
      <c r="P148" s="18" t="s">
        <v>216</v>
      </c>
      <c r="Q148" s="18" t="s">
        <v>217</v>
      </c>
      <c r="R148" s="18" t="s">
        <v>218</v>
      </c>
      <c r="S148" s="22" t="s">
        <v>210</v>
      </c>
      <c r="T148" s="22" t="s">
        <v>219</v>
      </c>
      <c r="U148" s="22" t="s">
        <v>212</v>
      </c>
      <c r="V148" s="19" t="s">
        <v>213</v>
      </c>
      <c r="W148" s="21" t="s">
        <v>220</v>
      </c>
      <c r="X148" s="23" t="s">
        <v>221</v>
      </c>
      <c r="Y148" s="23" t="s">
        <v>222</v>
      </c>
      <c r="Z148" s="21" t="s">
        <v>229</v>
      </c>
      <c r="AA148" s="21" t="s">
        <v>223</v>
      </c>
      <c r="AB148" s="24" t="s">
        <v>224</v>
      </c>
    </row>
    <row r="149" spans="1:28" s="30" customFormat="1" ht="18" customHeight="1" x14ac:dyDescent="0.25">
      <c r="A149" s="30">
        <v>148</v>
      </c>
      <c r="B149" s="73">
        <v>135</v>
      </c>
      <c r="C149" s="75" t="s">
        <v>202</v>
      </c>
      <c r="D149" s="65" t="s">
        <v>117</v>
      </c>
      <c r="E149" s="57" t="s">
        <v>227</v>
      </c>
      <c r="F149" s="9">
        <v>7.6</v>
      </c>
      <c r="G149" s="9">
        <v>7.6</v>
      </c>
      <c r="H149" s="9">
        <v>7.8</v>
      </c>
      <c r="I149" s="9"/>
      <c r="J149" s="10">
        <f>COUNT(F149:I149)</f>
        <v>3</v>
      </c>
      <c r="K149" s="10">
        <f>SUM(F149:I149)-(MAX(F149:I149)+MIN(F149:I149))</f>
        <v>7.6000000000000014</v>
      </c>
      <c r="L149" s="10">
        <f>(K149/(J149-2))</f>
        <v>7.6000000000000014</v>
      </c>
      <c r="M149" s="11">
        <f>IF(J149&gt;0,SUM(F149:I149)/J149,0)</f>
        <v>7.666666666666667</v>
      </c>
      <c r="N149" s="12">
        <f>IF(J149=4,L149,M149)*2</f>
        <v>15.333333333333334</v>
      </c>
      <c r="O149" s="13">
        <v>8.1</v>
      </c>
      <c r="P149" s="13">
        <v>7.7</v>
      </c>
      <c r="Q149" s="13">
        <v>7.3</v>
      </c>
      <c r="R149" s="13">
        <v>7.4</v>
      </c>
      <c r="S149" s="14">
        <f>COUNT(O149:R149)</f>
        <v>4</v>
      </c>
      <c r="T149" s="14">
        <f>SUM(O149:R149)-(MAX(O149:R149)+MIN(O149:R149))</f>
        <v>15.100000000000001</v>
      </c>
      <c r="U149" s="14">
        <f>T149/(S149-2)</f>
        <v>7.5500000000000007</v>
      </c>
      <c r="V149" s="14">
        <f>IF(S149&gt;0,SUM(O149:R149)/S149,0)</f>
        <v>7.625</v>
      </c>
      <c r="W149" s="15">
        <f>IF(S149=4,U149,V149)</f>
        <v>7.5500000000000007</v>
      </c>
      <c r="X149" s="66">
        <v>0.5</v>
      </c>
      <c r="Y149" s="66">
        <v>0.3</v>
      </c>
      <c r="Z149" s="17">
        <f>SUM(N149+W149+X149-Y149)</f>
        <v>23.083333333333332</v>
      </c>
      <c r="AA149" s="83">
        <f>Z149+Z150+Z151</f>
        <v>72.206666666666663</v>
      </c>
      <c r="AB149" s="86">
        <f>IF(AA149&gt;0,RANK(AA149,$AA$149:$AA$149,0),0)</f>
        <v>1</v>
      </c>
    </row>
    <row r="150" spans="1:28" s="30" customFormat="1" ht="18" customHeight="1" x14ac:dyDescent="0.25">
      <c r="A150" s="30">
        <v>149</v>
      </c>
      <c r="B150" s="73">
        <v>135</v>
      </c>
      <c r="C150" s="75" t="s">
        <v>202</v>
      </c>
      <c r="D150" s="65" t="s">
        <v>117</v>
      </c>
      <c r="E150" s="57" t="s">
        <v>228</v>
      </c>
      <c r="F150" s="9">
        <v>7.8</v>
      </c>
      <c r="G150" s="9">
        <v>8.1</v>
      </c>
      <c r="H150" s="9">
        <v>8.1999999999999993</v>
      </c>
      <c r="I150" s="9"/>
      <c r="J150" s="10">
        <f>COUNT(F150:I150)</f>
        <v>3</v>
      </c>
      <c r="K150" s="10">
        <f>SUM(F150:I150)-(MAX(F150:I150)+MIN(F150:I150))</f>
        <v>8.0999999999999979</v>
      </c>
      <c r="L150" s="10">
        <f>(K150/(J150-2))</f>
        <v>8.0999999999999979</v>
      </c>
      <c r="M150" s="11">
        <f>IF(J150&gt;0,SUM(F150:I150)/J150,0)</f>
        <v>8.0333333333333332</v>
      </c>
      <c r="N150" s="12">
        <f>IF(J150=4,L150,M150)*2</f>
        <v>16.066666666666666</v>
      </c>
      <c r="O150" s="13">
        <v>8.1</v>
      </c>
      <c r="P150" s="13">
        <v>7.6</v>
      </c>
      <c r="Q150" s="13">
        <v>7.6</v>
      </c>
      <c r="R150" s="13">
        <v>7.4</v>
      </c>
      <c r="S150" s="14">
        <f>COUNT(O150:R150)</f>
        <v>4</v>
      </c>
      <c r="T150" s="14">
        <f>SUM(O150:R150)-(MAX(O150:R150)+MIN(O150:R150))</f>
        <v>15.199999999999996</v>
      </c>
      <c r="U150" s="14">
        <f>T150/(S150-2)</f>
        <v>7.5999999999999979</v>
      </c>
      <c r="V150" s="14">
        <f>IF(S150&gt;0,SUM(O150:R150)/S150,0)</f>
        <v>7.6749999999999989</v>
      </c>
      <c r="W150" s="15">
        <f>IF(S150=4,U150,V150)</f>
        <v>7.5999999999999979</v>
      </c>
      <c r="X150" s="66">
        <v>0.44</v>
      </c>
      <c r="Y150" s="66"/>
      <c r="Z150" s="17">
        <f>SUM(N150+W150+X150-Y150)</f>
        <v>24.106666666666666</v>
      </c>
      <c r="AA150" s="84"/>
      <c r="AB150" s="87"/>
    </row>
    <row r="151" spans="1:28" s="30" customFormat="1" ht="18" customHeight="1" thickBot="1" x14ac:dyDescent="0.3">
      <c r="A151" s="30">
        <v>150</v>
      </c>
      <c r="B151" s="60">
        <v>135</v>
      </c>
      <c r="C151" s="62" t="s">
        <v>202</v>
      </c>
      <c r="D151" s="58" t="s">
        <v>117</v>
      </c>
      <c r="E151" s="58" t="s">
        <v>226</v>
      </c>
      <c r="F151" s="32">
        <v>8.1999999999999993</v>
      </c>
      <c r="G151" s="32">
        <v>8.1999999999999993</v>
      </c>
      <c r="H151" s="32">
        <v>8.3000000000000007</v>
      </c>
      <c r="I151" s="32"/>
      <c r="J151" s="33">
        <f>COUNT(F151:I151)</f>
        <v>3</v>
      </c>
      <c r="K151" s="33">
        <f>SUM(F151:I151)-(MAX(F151:I151)+MIN(F151:I151))</f>
        <v>8.1999999999999993</v>
      </c>
      <c r="L151" s="33">
        <f>(K151/(J151-2))</f>
        <v>8.1999999999999993</v>
      </c>
      <c r="M151" s="34">
        <f>IF(J151&gt;0,SUM(F151:I151)/J151,0)</f>
        <v>8.2333333333333325</v>
      </c>
      <c r="N151" s="35">
        <f>IF(J151=4,L151,M151)*2</f>
        <v>16.466666666666665</v>
      </c>
      <c r="O151" s="36">
        <v>8.1</v>
      </c>
      <c r="P151" s="36">
        <v>7.9</v>
      </c>
      <c r="Q151" s="36">
        <v>8</v>
      </c>
      <c r="R151" s="36">
        <v>8.3000000000000007</v>
      </c>
      <c r="S151" s="37">
        <f>COUNT(O151:R151)</f>
        <v>4</v>
      </c>
      <c r="T151" s="37">
        <f>SUM(O151:R151)-(MAX(O151:R151)+MIN(O151:R151))</f>
        <v>16.099999999999994</v>
      </c>
      <c r="U151" s="37">
        <f>T151/(S151-2)</f>
        <v>8.0499999999999972</v>
      </c>
      <c r="V151" s="37">
        <f>IF(S151&gt;0,SUM(O151:R151)/S151,0)</f>
        <v>8.0749999999999993</v>
      </c>
      <c r="W151" s="38">
        <f>IF(S151=4,U151,V151)</f>
        <v>8.0499999999999972</v>
      </c>
      <c r="X151" s="39">
        <v>0.5</v>
      </c>
      <c r="Y151" s="39"/>
      <c r="Z151" s="40">
        <f>SUM(N151+W151+X151-Y151)</f>
        <v>25.016666666666662</v>
      </c>
      <c r="AA151" s="85"/>
      <c r="AB151" s="88"/>
    </row>
    <row r="289" spans="2:5" ht="15.75" x14ac:dyDescent="0.25">
      <c r="B289" s="5"/>
      <c r="C289" s="6"/>
      <c r="D289" s="7"/>
      <c r="E289" s="7"/>
    </row>
    <row r="290" spans="2:5" x14ac:dyDescent="0.25">
      <c r="B290" s="2"/>
      <c r="C290" s="3"/>
      <c r="D290" s="4"/>
      <c r="E290" s="4"/>
    </row>
    <row r="291" spans="2:5" x14ac:dyDescent="0.25">
      <c r="B291" s="2"/>
      <c r="C291" s="3"/>
      <c r="D291" s="4"/>
      <c r="E291" s="4"/>
    </row>
    <row r="292" spans="2:5" x14ac:dyDescent="0.25">
      <c r="B292" s="2"/>
      <c r="C292" s="3"/>
      <c r="D292" s="4"/>
      <c r="E292" s="4"/>
    </row>
    <row r="293" spans="2:5" x14ac:dyDescent="0.25">
      <c r="B293" s="2"/>
      <c r="C293" s="3"/>
      <c r="D293" s="4"/>
      <c r="E293" s="4"/>
    </row>
    <row r="294" spans="2:5" x14ac:dyDescent="0.25">
      <c r="B294" s="2"/>
      <c r="C294" s="3"/>
      <c r="D294" s="4"/>
      <c r="E294" s="4"/>
    </row>
    <row r="295" spans="2:5" x14ac:dyDescent="0.25">
      <c r="B295" s="2"/>
      <c r="C295" s="3"/>
      <c r="D295" s="4"/>
      <c r="E295" s="4"/>
    </row>
    <row r="296" spans="2:5" x14ac:dyDescent="0.25">
      <c r="B296" s="2"/>
      <c r="C296" s="3"/>
      <c r="D296" s="4"/>
      <c r="E296" s="4"/>
    </row>
    <row r="297" spans="2:5" x14ac:dyDescent="0.25">
      <c r="B297" s="2"/>
      <c r="C297" s="3"/>
      <c r="D297" s="4"/>
      <c r="E297" s="4"/>
    </row>
    <row r="298" spans="2:5" x14ac:dyDescent="0.25">
      <c r="B298" s="2"/>
      <c r="C298" s="3"/>
      <c r="D298" s="4"/>
      <c r="E298" s="4"/>
    </row>
    <row r="299" spans="2:5" x14ac:dyDescent="0.25">
      <c r="B299" s="2"/>
      <c r="C299" s="3"/>
      <c r="D299" s="4"/>
      <c r="E299" s="4"/>
    </row>
    <row r="300" spans="2:5" x14ac:dyDescent="0.25">
      <c r="B300" s="1"/>
      <c r="C300" s="1"/>
      <c r="D300" s="1"/>
      <c r="E300" s="1"/>
    </row>
    <row r="301" spans="2:5" ht="15.75" x14ac:dyDescent="0.25">
      <c r="B301" s="5"/>
      <c r="C301" s="6"/>
      <c r="D301" s="7"/>
      <c r="E301" s="7"/>
    </row>
    <row r="302" spans="2:5" x14ac:dyDescent="0.25">
      <c r="B302" s="2"/>
      <c r="C302" s="3"/>
      <c r="D302" s="4"/>
      <c r="E302" s="4"/>
    </row>
    <row r="303" spans="2:5" x14ac:dyDescent="0.25">
      <c r="B303" s="2"/>
      <c r="C303" s="3"/>
      <c r="D303" s="4"/>
      <c r="E303" s="4"/>
    </row>
    <row r="304" spans="2:5" x14ac:dyDescent="0.25">
      <c r="B304" s="2"/>
      <c r="C304" s="3"/>
      <c r="D304" s="4"/>
      <c r="E304" s="4"/>
    </row>
    <row r="305" spans="2:5" x14ac:dyDescent="0.25">
      <c r="B305" s="2"/>
      <c r="C305" s="3"/>
      <c r="D305" s="4"/>
      <c r="E305" s="4"/>
    </row>
    <row r="306" spans="2:5" x14ac:dyDescent="0.25">
      <c r="B306" s="2"/>
      <c r="C306" s="3"/>
      <c r="D306" s="4"/>
      <c r="E306" s="4"/>
    </row>
    <row r="307" spans="2:5" x14ac:dyDescent="0.25">
      <c r="B307" s="2"/>
      <c r="C307" s="3"/>
      <c r="D307" s="4"/>
      <c r="E307" s="4"/>
    </row>
    <row r="308" spans="2:5" x14ac:dyDescent="0.25">
      <c r="B308" s="2"/>
      <c r="C308" s="3"/>
      <c r="D308" s="4"/>
      <c r="E308" s="4"/>
    </row>
    <row r="309" spans="2:5" x14ac:dyDescent="0.25">
      <c r="B309" s="2"/>
      <c r="C309" s="3"/>
      <c r="D309" s="4"/>
      <c r="E309" s="4"/>
    </row>
    <row r="310" spans="2:5" x14ac:dyDescent="0.25">
      <c r="B310" s="2"/>
      <c r="C310" s="3"/>
      <c r="D310" s="4"/>
      <c r="E310" s="4"/>
    </row>
    <row r="311" spans="2:5" x14ac:dyDescent="0.25">
      <c r="B311" s="2"/>
      <c r="C311" s="3"/>
      <c r="D311" s="4"/>
      <c r="E311" s="4"/>
    </row>
    <row r="312" spans="2:5" x14ac:dyDescent="0.25">
      <c r="B312" s="1"/>
      <c r="C312" s="1"/>
      <c r="D312" s="1"/>
      <c r="E312" s="1"/>
    </row>
    <row r="313" spans="2:5" ht="15.75" x14ac:dyDescent="0.25">
      <c r="B313" s="5"/>
      <c r="C313" s="6"/>
      <c r="D313" s="7"/>
      <c r="E313" s="7"/>
    </row>
    <row r="314" spans="2:5" x14ac:dyDescent="0.25">
      <c r="B314" s="2"/>
      <c r="C314" s="3"/>
      <c r="D314" s="4"/>
      <c r="E314" s="4"/>
    </row>
    <row r="315" spans="2:5" x14ac:dyDescent="0.25">
      <c r="B315" s="2"/>
      <c r="C315" s="3"/>
      <c r="D315" s="4"/>
      <c r="E315" s="4"/>
    </row>
    <row r="316" spans="2:5" x14ac:dyDescent="0.25">
      <c r="B316" s="2"/>
      <c r="C316" s="3"/>
      <c r="D316" s="4"/>
      <c r="E316" s="4"/>
    </row>
    <row r="317" spans="2:5" x14ac:dyDescent="0.25">
      <c r="B317" s="2"/>
      <c r="C317" s="3"/>
      <c r="D317" s="4"/>
      <c r="E317" s="4"/>
    </row>
    <row r="318" spans="2:5" x14ac:dyDescent="0.25">
      <c r="B318" s="2"/>
      <c r="C318" s="3"/>
      <c r="D318" s="4"/>
      <c r="E318" s="4"/>
    </row>
    <row r="319" spans="2:5" x14ac:dyDescent="0.25">
      <c r="B319" s="2"/>
      <c r="C319" s="3"/>
      <c r="D319" s="4"/>
      <c r="E319" s="4"/>
    </row>
    <row r="320" spans="2:5" x14ac:dyDescent="0.25">
      <c r="B320" s="2"/>
      <c r="C320" s="3"/>
      <c r="D320" s="4"/>
      <c r="E320" s="4"/>
    </row>
    <row r="321" spans="2:5" x14ac:dyDescent="0.25">
      <c r="B321" s="2"/>
      <c r="C321" s="3"/>
      <c r="D321" s="4"/>
      <c r="E321" s="4"/>
    </row>
    <row r="322" spans="2:5" x14ac:dyDescent="0.25">
      <c r="B322" s="2"/>
      <c r="C322" s="3"/>
      <c r="D322" s="4"/>
      <c r="E322" s="4"/>
    </row>
    <row r="323" spans="2:5" x14ac:dyDescent="0.25">
      <c r="B323" s="2"/>
      <c r="C323" s="3"/>
      <c r="D323" s="4"/>
      <c r="E323" s="4"/>
    </row>
    <row r="324" spans="2:5" x14ac:dyDescent="0.25">
      <c r="B324" s="1"/>
      <c r="C324" s="1"/>
      <c r="D324" s="1"/>
      <c r="E324" s="1"/>
    </row>
    <row r="325" spans="2:5" ht="15.75" x14ac:dyDescent="0.25">
      <c r="B325" s="5"/>
      <c r="C325" s="6"/>
      <c r="D325" s="7"/>
      <c r="E325" s="7"/>
    </row>
    <row r="326" spans="2:5" x14ac:dyDescent="0.25">
      <c r="B326" s="2"/>
      <c r="C326" s="3"/>
      <c r="D326" s="4"/>
      <c r="E326" s="4"/>
    </row>
    <row r="327" spans="2:5" x14ac:dyDescent="0.25">
      <c r="B327" s="2"/>
      <c r="C327" s="3"/>
      <c r="D327" s="4"/>
      <c r="E327" s="4"/>
    </row>
    <row r="328" spans="2:5" x14ac:dyDescent="0.25">
      <c r="B328" s="2"/>
      <c r="C328" s="3"/>
      <c r="D328" s="4"/>
      <c r="E328" s="4"/>
    </row>
    <row r="329" spans="2:5" x14ac:dyDescent="0.25">
      <c r="B329" s="2"/>
      <c r="C329" s="3"/>
      <c r="D329" s="4"/>
      <c r="E329" s="4"/>
    </row>
    <row r="330" spans="2:5" x14ac:dyDescent="0.25">
      <c r="B330" s="2"/>
      <c r="C330" s="3"/>
      <c r="D330" s="4"/>
      <c r="E330" s="4"/>
    </row>
    <row r="331" spans="2:5" x14ac:dyDescent="0.25">
      <c r="B331" s="2"/>
      <c r="C331" s="3"/>
      <c r="D331" s="4"/>
      <c r="E331" s="4"/>
    </row>
    <row r="332" spans="2:5" x14ac:dyDescent="0.25">
      <c r="B332" s="2"/>
      <c r="C332" s="3"/>
      <c r="D332" s="4"/>
      <c r="E332" s="4"/>
    </row>
    <row r="333" spans="2:5" x14ac:dyDescent="0.25">
      <c r="B333" s="2"/>
      <c r="C333" s="3"/>
      <c r="D333" s="4"/>
      <c r="E333" s="4"/>
    </row>
    <row r="334" spans="2:5" x14ac:dyDescent="0.25">
      <c r="B334" s="2"/>
      <c r="C334" s="3"/>
      <c r="D334" s="4"/>
      <c r="E334" s="4"/>
    </row>
    <row r="335" spans="2:5" x14ac:dyDescent="0.25">
      <c r="B335" s="2"/>
      <c r="C335" s="3"/>
      <c r="D335" s="4"/>
      <c r="E335" s="4"/>
    </row>
  </sheetData>
  <autoFilter ref="A1:Z151" xr:uid="{00000000-0009-0000-0000-000001000000}">
    <sortState ref="A2:Z151">
      <sortCondition ref="A1:A151"/>
    </sortState>
  </autoFilter>
  <mergeCells count="120">
    <mergeCell ref="AA145:AA147"/>
    <mergeCell ref="AB145:AB147"/>
    <mergeCell ref="AA149:AA151"/>
    <mergeCell ref="AB149:AB151"/>
    <mergeCell ref="AA138:AA140"/>
    <mergeCell ref="AB138:AB140"/>
    <mergeCell ref="AA141:AA143"/>
    <mergeCell ref="AB141:AB143"/>
    <mergeCell ref="AA130:AA132"/>
    <mergeCell ref="AB130:AB132"/>
    <mergeCell ref="AA134:AA136"/>
    <mergeCell ref="AB134:AB136"/>
    <mergeCell ref="AA123:AA125"/>
    <mergeCell ref="AB123:AB125"/>
    <mergeCell ref="AA127:AA129"/>
    <mergeCell ref="AB127:AB129"/>
    <mergeCell ref="AA115:AA117"/>
    <mergeCell ref="AB115:AB117"/>
    <mergeCell ref="AA119:AA121"/>
    <mergeCell ref="AB119:AB121"/>
    <mergeCell ref="AA109:AA110"/>
    <mergeCell ref="AB109:AB110"/>
    <mergeCell ref="AA112:AA113"/>
    <mergeCell ref="AB112:AB113"/>
    <mergeCell ref="AA105:AA106"/>
    <mergeCell ref="AB105:AB106"/>
    <mergeCell ref="AA107:AA108"/>
    <mergeCell ref="AB107:AB108"/>
    <mergeCell ref="AA101:AA102"/>
    <mergeCell ref="AB101:AB102"/>
    <mergeCell ref="AA103:AA104"/>
    <mergeCell ref="AB103:AB104"/>
    <mergeCell ref="AA96:AA97"/>
    <mergeCell ref="AB96:AB97"/>
    <mergeCell ref="AA99:AA100"/>
    <mergeCell ref="AB99:AB100"/>
    <mergeCell ref="AA91:AA92"/>
    <mergeCell ref="AB91:AB92"/>
    <mergeCell ref="AA94:AA95"/>
    <mergeCell ref="AB94:AB95"/>
    <mergeCell ref="AA86:AA87"/>
    <mergeCell ref="AB86:AB87"/>
    <mergeCell ref="AA88:AA89"/>
    <mergeCell ref="AB88:AB89"/>
    <mergeCell ref="AA81:AA82"/>
    <mergeCell ref="AB81:AB82"/>
    <mergeCell ref="AA84:AA85"/>
    <mergeCell ref="AB84:AB85"/>
    <mergeCell ref="AA77:AA78"/>
    <mergeCell ref="AB77:AB78"/>
    <mergeCell ref="AA79:AA80"/>
    <mergeCell ref="AB79:AB80"/>
    <mergeCell ref="AA73:AA74"/>
    <mergeCell ref="AB73:AB74"/>
    <mergeCell ref="AA75:AA76"/>
    <mergeCell ref="AB75:AB76"/>
    <mergeCell ref="AA68:AA69"/>
    <mergeCell ref="AB68:AB69"/>
    <mergeCell ref="AA70:AA71"/>
    <mergeCell ref="AB70:AB71"/>
    <mergeCell ref="AA63:AA64"/>
    <mergeCell ref="AB63:AB64"/>
    <mergeCell ref="AA65:AA66"/>
    <mergeCell ref="AB65:AB66"/>
    <mergeCell ref="AA58:AA59"/>
    <mergeCell ref="AB58:AB59"/>
    <mergeCell ref="AA61:AA62"/>
    <mergeCell ref="AB61:AB62"/>
    <mergeCell ref="AA53:AA54"/>
    <mergeCell ref="AB53:AB54"/>
    <mergeCell ref="AA56:AA57"/>
    <mergeCell ref="AB56:AB57"/>
    <mergeCell ref="AA49:AA50"/>
    <mergeCell ref="AB49:AB50"/>
    <mergeCell ref="AA51:AA52"/>
    <mergeCell ref="AB51:AB52"/>
    <mergeCell ref="AA45:AA46"/>
    <mergeCell ref="AB45:AB46"/>
    <mergeCell ref="AA47:AA48"/>
    <mergeCell ref="AB47:AB48"/>
    <mergeCell ref="AA41:AA42"/>
    <mergeCell ref="AB41:AB42"/>
    <mergeCell ref="AA43:AA44"/>
    <mergeCell ref="AB43:AB44"/>
    <mergeCell ref="AA37:AA38"/>
    <mergeCell ref="AB37:AB38"/>
    <mergeCell ref="AA39:AA40"/>
    <mergeCell ref="AB39:AB40"/>
    <mergeCell ref="AA32:AA33"/>
    <mergeCell ref="AB32:AB33"/>
    <mergeCell ref="AA34:AA35"/>
    <mergeCell ref="AB34:AB35"/>
    <mergeCell ref="AA28:AA29"/>
    <mergeCell ref="AB28:AB29"/>
    <mergeCell ref="AA30:AA31"/>
    <mergeCell ref="AB30:AB31"/>
    <mergeCell ref="AA23:AA24"/>
    <mergeCell ref="AB23:AB24"/>
    <mergeCell ref="AA25:AA26"/>
    <mergeCell ref="AB25:AB26"/>
    <mergeCell ref="AA18:AA19"/>
    <mergeCell ref="AB18:AB19"/>
    <mergeCell ref="AA20:AA21"/>
    <mergeCell ref="AB20:AB21"/>
    <mergeCell ref="AA14:AA15"/>
    <mergeCell ref="AB14:AB15"/>
    <mergeCell ref="AA16:AA17"/>
    <mergeCell ref="AB16:AB17"/>
    <mergeCell ref="AA10:AA11"/>
    <mergeCell ref="AB10:AB11"/>
    <mergeCell ref="AA12:AA13"/>
    <mergeCell ref="AB12:AB13"/>
    <mergeCell ref="AA6:AA7"/>
    <mergeCell ref="AB6:AB7"/>
    <mergeCell ref="AA8:AA9"/>
    <mergeCell ref="AB8:AB9"/>
    <mergeCell ref="AA2:AA3"/>
    <mergeCell ref="AB2:AB3"/>
    <mergeCell ref="AA4:AA5"/>
    <mergeCell ref="AB4:AB5"/>
  </mergeCells>
  <conditionalFormatting sqref="AB2 AB4 AB6 AB8 AB10 AB12 AB14 AB16 AB18 AB20">
    <cfRule type="cellIs" dxfId="251" priority="385" operator="equal">
      <formula>3</formula>
    </cfRule>
    <cfRule type="cellIs" dxfId="250" priority="386" operator="equal">
      <formula>2</formula>
    </cfRule>
    <cfRule type="cellIs" dxfId="249" priority="387" operator="equal">
      <formula>1</formula>
    </cfRule>
  </conditionalFormatting>
  <conditionalFormatting sqref="L1">
    <cfRule type="cellIs" dxfId="248" priority="256" operator="equal">
      <formula>3</formula>
    </cfRule>
    <cfRule type="cellIs" dxfId="247" priority="257" operator="equal">
      <formula>2</formula>
    </cfRule>
    <cfRule type="cellIs" dxfId="246" priority="258" operator="equal">
      <formula>1</formula>
    </cfRule>
  </conditionalFormatting>
  <conditionalFormatting sqref="AB1">
    <cfRule type="cellIs" dxfId="245" priority="253" operator="equal">
      <formula>3</formula>
    </cfRule>
    <cfRule type="cellIs" dxfId="244" priority="254" operator="equal">
      <formula>2</formula>
    </cfRule>
    <cfRule type="cellIs" dxfId="243" priority="255" operator="equal">
      <formula>1</formula>
    </cfRule>
  </conditionalFormatting>
  <conditionalFormatting sqref="AB1">
    <cfRule type="cellIs" dxfId="242" priority="250" operator="equal">
      <formula>3</formula>
    </cfRule>
    <cfRule type="cellIs" dxfId="241" priority="251" operator="equal">
      <formula>2</formula>
    </cfRule>
    <cfRule type="cellIs" dxfId="240" priority="252" operator="equal">
      <formula>1</formula>
    </cfRule>
  </conditionalFormatting>
  <conditionalFormatting sqref="L22">
    <cfRule type="cellIs" dxfId="239" priority="238" operator="equal">
      <formula>3</formula>
    </cfRule>
    <cfRule type="cellIs" dxfId="238" priority="239" operator="equal">
      <formula>2</formula>
    </cfRule>
    <cfRule type="cellIs" dxfId="237" priority="240" operator="equal">
      <formula>1</formula>
    </cfRule>
  </conditionalFormatting>
  <conditionalFormatting sqref="L36">
    <cfRule type="cellIs" dxfId="236" priority="235" operator="equal">
      <formula>3</formula>
    </cfRule>
    <cfRule type="cellIs" dxfId="235" priority="236" operator="equal">
      <formula>2</formula>
    </cfRule>
    <cfRule type="cellIs" dxfId="234" priority="237" operator="equal">
      <formula>1</formula>
    </cfRule>
  </conditionalFormatting>
  <conditionalFormatting sqref="L55">
    <cfRule type="cellIs" dxfId="233" priority="232" operator="equal">
      <formula>3</formula>
    </cfRule>
    <cfRule type="cellIs" dxfId="232" priority="233" operator="equal">
      <formula>2</formula>
    </cfRule>
    <cfRule type="cellIs" dxfId="231" priority="234" operator="equal">
      <formula>1</formula>
    </cfRule>
  </conditionalFormatting>
  <conditionalFormatting sqref="L60">
    <cfRule type="cellIs" dxfId="230" priority="229" operator="equal">
      <formula>3</formula>
    </cfRule>
    <cfRule type="cellIs" dxfId="229" priority="230" operator="equal">
      <formula>2</formula>
    </cfRule>
    <cfRule type="cellIs" dxfId="228" priority="231" operator="equal">
      <formula>1</formula>
    </cfRule>
  </conditionalFormatting>
  <conditionalFormatting sqref="L67">
    <cfRule type="cellIs" dxfId="227" priority="226" operator="equal">
      <formula>3</formula>
    </cfRule>
    <cfRule type="cellIs" dxfId="226" priority="227" operator="equal">
      <formula>2</formula>
    </cfRule>
    <cfRule type="cellIs" dxfId="225" priority="228" operator="equal">
      <formula>1</formula>
    </cfRule>
  </conditionalFormatting>
  <conditionalFormatting sqref="L72">
    <cfRule type="cellIs" dxfId="224" priority="223" operator="equal">
      <formula>3</formula>
    </cfRule>
    <cfRule type="cellIs" dxfId="223" priority="224" operator="equal">
      <formula>2</formula>
    </cfRule>
    <cfRule type="cellIs" dxfId="222" priority="225" operator="equal">
      <formula>1</formula>
    </cfRule>
  </conditionalFormatting>
  <conditionalFormatting sqref="AB72">
    <cfRule type="cellIs" dxfId="221" priority="220" operator="equal">
      <formula>3</formula>
    </cfRule>
    <cfRule type="cellIs" dxfId="220" priority="221" operator="equal">
      <formula>2</formula>
    </cfRule>
    <cfRule type="cellIs" dxfId="219" priority="222" operator="equal">
      <formula>1</formula>
    </cfRule>
  </conditionalFormatting>
  <conditionalFormatting sqref="AB72">
    <cfRule type="cellIs" dxfId="218" priority="217" operator="equal">
      <formula>3</formula>
    </cfRule>
    <cfRule type="cellIs" dxfId="217" priority="218" operator="equal">
      <formula>2</formula>
    </cfRule>
    <cfRule type="cellIs" dxfId="216" priority="219" operator="equal">
      <formula>1</formula>
    </cfRule>
  </conditionalFormatting>
  <conditionalFormatting sqref="L83">
    <cfRule type="cellIs" dxfId="215" priority="214" operator="equal">
      <formula>3</formula>
    </cfRule>
    <cfRule type="cellIs" dxfId="214" priority="215" operator="equal">
      <formula>2</formula>
    </cfRule>
    <cfRule type="cellIs" dxfId="213" priority="216" operator="equal">
      <formula>1</formula>
    </cfRule>
  </conditionalFormatting>
  <conditionalFormatting sqref="AB83">
    <cfRule type="cellIs" dxfId="212" priority="211" operator="equal">
      <formula>3</formula>
    </cfRule>
    <cfRule type="cellIs" dxfId="211" priority="212" operator="equal">
      <formula>2</formula>
    </cfRule>
    <cfRule type="cellIs" dxfId="210" priority="213" operator="equal">
      <formula>1</formula>
    </cfRule>
  </conditionalFormatting>
  <conditionalFormatting sqref="AB83">
    <cfRule type="cellIs" dxfId="209" priority="208" operator="equal">
      <formula>3</formula>
    </cfRule>
    <cfRule type="cellIs" dxfId="208" priority="209" operator="equal">
      <formula>2</formula>
    </cfRule>
    <cfRule type="cellIs" dxfId="207" priority="210" operator="equal">
      <formula>1</formula>
    </cfRule>
  </conditionalFormatting>
  <conditionalFormatting sqref="L90">
    <cfRule type="cellIs" dxfId="206" priority="205" operator="equal">
      <formula>3</formula>
    </cfRule>
    <cfRule type="cellIs" dxfId="205" priority="206" operator="equal">
      <formula>2</formula>
    </cfRule>
    <cfRule type="cellIs" dxfId="204" priority="207" operator="equal">
      <formula>1</formula>
    </cfRule>
  </conditionalFormatting>
  <conditionalFormatting sqref="AB90">
    <cfRule type="cellIs" dxfId="203" priority="202" operator="equal">
      <formula>3</formula>
    </cfRule>
    <cfRule type="cellIs" dxfId="202" priority="203" operator="equal">
      <formula>2</formula>
    </cfRule>
    <cfRule type="cellIs" dxfId="201" priority="204" operator="equal">
      <formula>1</formula>
    </cfRule>
  </conditionalFormatting>
  <conditionalFormatting sqref="AB90">
    <cfRule type="cellIs" dxfId="200" priority="199" operator="equal">
      <formula>3</formula>
    </cfRule>
    <cfRule type="cellIs" dxfId="199" priority="200" operator="equal">
      <formula>2</formula>
    </cfRule>
    <cfRule type="cellIs" dxfId="198" priority="201" operator="equal">
      <formula>1</formula>
    </cfRule>
  </conditionalFormatting>
  <conditionalFormatting sqref="L93">
    <cfRule type="cellIs" dxfId="197" priority="196" operator="equal">
      <formula>3</formula>
    </cfRule>
    <cfRule type="cellIs" dxfId="196" priority="197" operator="equal">
      <formula>2</formula>
    </cfRule>
    <cfRule type="cellIs" dxfId="195" priority="198" operator="equal">
      <formula>1</formula>
    </cfRule>
  </conditionalFormatting>
  <conditionalFormatting sqref="AB93">
    <cfRule type="cellIs" dxfId="194" priority="193" operator="equal">
      <formula>3</formula>
    </cfRule>
    <cfRule type="cellIs" dxfId="193" priority="194" operator="equal">
      <formula>2</formula>
    </cfRule>
    <cfRule type="cellIs" dxfId="192" priority="195" operator="equal">
      <formula>1</formula>
    </cfRule>
  </conditionalFormatting>
  <conditionalFormatting sqref="AB93">
    <cfRule type="cellIs" dxfId="191" priority="190" operator="equal">
      <formula>3</formula>
    </cfRule>
    <cfRule type="cellIs" dxfId="190" priority="191" operator="equal">
      <formula>2</formula>
    </cfRule>
    <cfRule type="cellIs" dxfId="189" priority="192" operator="equal">
      <formula>1</formula>
    </cfRule>
  </conditionalFormatting>
  <conditionalFormatting sqref="L98">
    <cfRule type="cellIs" dxfId="188" priority="187" operator="equal">
      <formula>3</formula>
    </cfRule>
    <cfRule type="cellIs" dxfId="187" priority="188" operator="equal">
      <formula>2</formula>
    </cfRule>
    <cfRule type="cellIs" dxfId="186" priority="189" operator="equal">
      <formula>1</formula>
    </cfRule>
  </conditionalFormatting>
  <conditionalFormatting sqref="AB98">
    <cfRule type="cellIs" dxfId="185" priority="184" operator="equal">
      <formula>3</formula>
    </cfRule>
    <cfRule type="cellIs" dxfId="184" priority="185" operator="equal">
      <formula>2</formula>
    </cfRule>
    <cfRule type="cellIs" dxfId="183" priority="186" operator="equal">
      <formula>1</formula>
    </cfRule>
  </conditionalFormatting>
  <conditionalFormatting sqref="AB98">
    <cfRule type="cellIs" dxfId="182" priority="181" operator="equal">
      <formula>3</formula>
    </cfRule>
    <cfRule type="cellIs" dxfId="181" priority="182" operator="equal">
      <formula>2</formula>
    </cfRule>
    <cfRule type="cellIs" dxfId="180" priority="183" operator="equal">
      <formula>1</formula>
    </cfRule>
  </conditionalFormatting>
  <conditionalFormatting sqref="L111">
    <cfRule type="cellIs" dxfId="179" priority="178" operator="equal">
      <formula>3</formula>
    </cfRule>
    <cfRule type="cellIs" dxfId="178" priority="179" operator="equal">
      <formula>2</formula>
    </cfRule>
    <cfRule type="cellIs" dxfId="177" priority="180" operator="equal">
      <formula>1</formula>
    </cfRule>
  </conditionalFormatting>
  <conditionalFormatting sqref="AB111">
    <cfRule type="cellIs" dxfId="176" priority="175" operator="equal">
      <formula>3</formula>
    </cfRule>
    <cfRule type="cellIs" dxfId="175" priority="176" operator="equal">
      <formula>2</formula>
    </cfRule>
    <cfRule type="cellIs" dxfId="174" priority="177" operator="equal">
      <formula>1</formula>
    </cfRule>
  </conditionalFormatting>
  <conditionalFormatting sqref="AB111">
    <cfRule type="cellIs" dxfId="173" priority="172" operator="equal">
      <formula>3</formula>
    </cfRule>
    <cfRule type="cellIs" dxfId="172" priority="173" operator="equal">
      <formula>2</formula>
    </cfRule>
    <cfRule type="cellIs" dxfId="171" priority="174" operator="equal">
      <formula>1</formula>
    </cfRule>
  </conditionalFormatting>
  <conditionalFormatting sqref="L114">
    <cfRule type="cellIs" dxfId="170" priority="169" operator="equal">
      <formula>3</formula>
    </cfRule>
    <cfRule type="cellIs" dxfId="169" priority="170" operator="equal">
      <formula>2</formula>
    </cfRule>
    <cfRule type="cellIs" dxfId="168" priority="171" operator="equal">
      <formula>1</formula>
    </cfRule>
  </conditionalFormatting>
  <conditionalFormatting sqref="AB114">
    <cfRule type="cellIs" dxfId="167" priority="166" operator="equal">
      <formula>3</formula>
    </cfRule>
    <cfRule type="cellIs" dxfId="166" priority="167" operator="equal">
      <formula>2</formula>
    </cfRule>
    <cfRule type="cellIs" dxfId="165" priority="168" operator="equal">
      <formula>1</formula>
    </cfRule>
  </conditionalFormatting>
  <conditionalFormatting sqref="AB114">
    <cfRule type="cellIs" dxfId="164" priority="163" operator="equal">
      <formula>3</formula>
    </cfRule>
    <cfRule type="cellIs" dxfId="163" priority="164" operator="equal">
      <formula>2</formula>
    </cfRule>
    <cfRule type="cellIs" dxfId="162" priority="165" operator="equal">
      <formula>1</formula>
    </cfRule>
  </conditionalFormatting>
  <conditionalFormatting sqref="L27">
    <cfRule type="cellIs" dxfId="161" priority="160" operator="equal">
      <formula>3</formula>
    </cfRule>
    <cfRule type="cellIs" dxfId="160" priority="161" operator="equal">
      <formula>2</formula>
    </cfRule>
    <cfRule type="cellIs" dxfId="159" priority="162" operator="equal">
      <formula>1</formula>
    </cfRule>
  </conditionalFormatting>
  <conditionalFormatting sqref="AB23 AB25">
    <cfRule type="cellIs" dxfId="158" priority="157" operator="equal">
      <formula>3</formula>
    </cfRule>
    <cfRule type="cellIs" dxfId="157" priority="158" operator="equal">
      <formula>2</formula>
    </cfRule>
    <cfRule type="cellIs" dxfId="156" priority="159" operator="equal">
      <formula>1</formula>
    </cfRule>
  </conditionalFormatting>
  <conditionalFormatting sqref="AB22">
    <cfRule type="cellIs" dxfId="155" priority="154" operator="equal">
      <formula>3</formula>
    </cfRule>
    <cfRule type="cellIs" dxfId="154" priority="155" operator="equal">
      <formula>2</formula>
    </cfRule>
    <cfRule type="cellIs" dxfId="153" priority="156" operator="equal">
      <formula>1</formula>
    </cfRule>
  </conditionalFormatting>
  <conditionalFormatting sqref="AB22">
    <cfRule type="cellIs" dxfId="152" priority="151" operator="equal">
      <formula>3</formula>
    </cfRule>
    <cfRule type="cellIs" dxfId="151" priority="152" operator="equal">
      <formula>2</formula>
    </cfRule>
    <cfRule type="cellIs" dxfId="150" priority="153" operator="equal">
      <formula>1</formula>
    </cfRule>
  </conditionalFormatting>
  <conditionalFormatting sqref="AB28 AB30 AB32 AB34">
    <cfRule type="cellIs" dxfId="149" priority="148" operator="equal">
      <formula>3</formula>
    </cfRule>
    <cfRule type="cellIs" dxfId="148" priority="149" operator="equal">
      <formula>2</formula>
    </cfRule>
    <cfRule type="cellIs" dxfId="147" priority="150" operator="equal">
      <formula>1</formula>
    </cfRule>
  </conditionalFormatting>
  <conditionalFormatting sqref="AB27">
    <cfRule type="cellIs" dxfId="146" priority="145" operator="equal">
      <formula>3</formula>
    </cfRule>
    <cfRule type="cellIs" dxfId="145" priority="146" operator="equal">
      <formula>2</formula>
    </cfRule>
    <cfRule type="cellIs" dxfId="144" priority="147" operator="equal">
      <formula>1</formula>
    </cfRule>
  </conditionalFormatting>
  <conditionalFormatting sqref="AB27">
    <cfRule type="cellIs" dxfId="143" priority="142" operator="equal">
      <formula>3</formula>
    </cfRule>
    <cfRule type="cellIs" dxfId="142" priority="143" operator="equal">
      <formula>2</formula>
    </cfRule>
    <cfRule type="cellIs" dxfId="141" priority="144" operator="equal">
      <formula>1</formula>
    </cfRule>
  </conditionalFormatting>
  <conditionalFormatting sqref="AB36">
    <cfRule type="cellIs" dxfId="140" priority="139" operator="equal">
      <formula>3</formula>
    </cfRule>
    <cfRule type="cellIs" dxfId="139" priority="140" operator="equal">
      <formula>2</formula>
    </cfRule>
    <cfRule type="cellIs" dxfId="138" priority="141" operator="equal">
      <formula>1</formula>
    </cfRule>
  </conditionalFormatting>
  <conditionalFormatting sqref="AB36">
    <cfRule type="cellIs" dxfId="137" priority="136" operator="equal">
      <formula>3</formula>
    </cfRule>
    <cfRule type="cellIs" dxfId="136" priority="137" operator="equal">
      <formula>2</formula>
    </cfRule>
    <cfRule type="cellIs" dxfId="135" priority="138" operator="equal">
      <formula>1</formula>
    </cfRule>
  </conditionalFormatting>
  <conditionalFormatting sqref="AB55">
    <cfRule type="cellIs" dxfId="134" priority="133" operator="equal">
      <formula>3</formula>
    </cfRule>
    <cfRule type="cellIs" dxfId="133" priority="134" operator="equal">
      <formula>2</formula>
    </cfRule>
    <cfRule type="cellIs" dxfId="132" priority="135" operator="equal">
      <formula>1</formula>
    </cfRule>
  </conditionalFormatting>
  <conditionalFormatting sqref="AB55">
    <cfRule type="cellIs" dxfId="131" priority="130" operator="equal">
      <formula>3</formula>
    </cfRule>
    <cfRule type="cellIs" dxfId="130" priority="131" operator="equal">
      <formula>2</formula>
    </cfRule>
    <cfRule type="cellIs" dxfId="129" priority="132" operator="equal">
      <formula>1</formula>
    </cfRule>
  </conditionalFormatting>
  <conditionalFormatting sqref="AB60">
    <cfRule type="cellIs" dxfId="128" priority="127" operator="equal">
      <formula>3</formula>
    </cfRule>
    <cfRule type="cellIs" dxfId="127" priority="128" operator="equal">
      <formula>2</formula>
    </cfRule>
    <cfRule type="cellIs" dxfId="126" priority="129" operator="equal">
      <formula>1</formula>
    </cfRule>
  </conditionalFormatting>
  <conditionalFormatting sqref="AB60">
    <cfRule type="cellIs" dxfId="125" priority="124" operator="equal">
      <formula>3</formula>
    </cfRule>
    <cfRule type="cellIs" dxfId="124" priority="125" operator="equal">
      <formula>2</formula>
    </cfRule>
    <cfRule type="cellIs" dxfId="123" priority="126" operator="equal">
      <formula>1</formula>
    </cfRule>
  </conditionalFormatting>
  <conditionalFormatting sqref="AB67">
    <cfRule type="cellIs" dxfId="122" priority="121" operator="equal">
      <formula>3</formula>
    </cfRule>
    <cfRule type="cellIs" dxfId="121" priority="122" operator="equal">
      <formula>2</formula>
    </cfRule>
    <cfRule type="cellIs" dxfId="120" priority="123" operator="equal">
      <formula>1</formula>
    </cfRule>
  </conditionalFormatting>
  <conditionalFormatting sqref="AB67">
    <cfRule type="cellIs" dxfId="119" priority="118" operator="equal">
      <formula>3</formula>
    </cfRule>
    <cfRule type="cellIs" dxfId="118" priority="119" operator="equal">
      <formula>2</formula>
    </cfRule>
    <cfRule type="cellIs" dxfId="117" priority="120" operator="equal">
      <formula>1</formula>
    </cfRule>
  </conditionalFormatting>
  <conditionalFormatting sqref="AB37 AB39 AB41 AB43 AB45 AB47 AB49 AB51 AB53">
    <cfRule type="cellIs" dxfId="116" priority="115" operator="equal">
      <formula>3</formula>
    </cfRule>
    <cfRule type="cellIs" dxfId="115" priority="116" operator="equal">
      <formula>2</formula>
    </cfRule>
    <cfRule type="cellIs" dxfId="114" priority="117" operator="equal">
      <formula>1</formula>
    </cfRule>
  </conditionalFormatting>
  <conditionalFormatting sqref="AB56 AB58">
    <cfRule type="cellIs" dxfId="113" priority="112" operator="equal">
      <formula>3</formula>
    </cfRule>
    <cfRule type="cellIs" dxfId="112" priority="113" operator="equal">
      <formula>2</formula>
    </cfRule>
    <cfRule type="cellIs" dxfId="111" priority="114" operator="equal">
      <formula>1</formula>
    </cfRule>
  </conditionalFormatting>
  <conditionalFormatting sqref="AB61 AB63 AB65">
    <cfRule type="cellIs" dxfId="110" priority="109" operator="equal">
      <formula>3</formula>
    </cfRule>
    <cfRule type="cellIs" dxfId="109" priority="110" operator="equal">
      <formula>2</formula>
    </cfRule>
    <cfRule type="cellIs" dxfId="108" priority="111" operator="equal">
      <formula>1</formula>
    </cfRule>
  </conditionalFormatting>
  <conditionalFormatting sqref="AB68 AB70">
    <cfRule type="cellIs" dxfId="107" priority="106" operator="equal">
      <formula>3</formula>
    </cfRule>
    <cfRule type="cellIs" dxfId="106" priority="107" operator="equal">
      <formula>2</formula>
    </cfRule>
    <cfRule type="cellIs" dxfId="105" priority="108" operator="equal">
      <formula>1</formula>
    </cfRule>
  </conditionalFormatting>
  <conditionalFormatting sqref="AB73 AB75 AB77 AB79 AB81">
    <cfRule type="cellIs" dxfId="104" priority="103" operator="equal">
      <formula>3</formula>
    </cfRule>
    <cfRule type="cellIs" dxfId="103" priority="104" operator="equal">
      <formula>2</formula>
    </cfRule>
    <cfRule type="cellIs" dxfId="102" priority="105" operator="equal">
      <formula>1</formula>
    </cfRule>
  </conditionalFormatting>
  <conditionalFormatting sqref="AB84 AB86 AB88">
    <cfRule type="cellIs" dxfId="101" priority="100" operator="equal">
      <formula>3</formula>
    </cfRule>
    <cfRule type="cellIs" dxfId="100" priority="101" operator="equal">
      <formula>2</formula>
    </cfRule>
    <cfRule type="cellIs" dxfId="99" priority="102" operator="equal">
      <formula>1</formula>
    </cfRule>
  </conditionalFormatting>
  <conditionalFormatting sqref="AB91">
    <cfRule type="cellIs" dxfId="98" priority="97" operator="equal">
      <formula>3</formula>
    </cfRule>
    <cfRule type="cellIs" dxfId="97" priority="98" operator="equal">
      <formula>2</formula>
    </cfRule>
    <cfRule type="cellIs" dxfId="96" priority="99" operator="equal">
      <formula>1</formula>
    </cfRule>
  </conditionalFormatting>
  <conditionalFormatting sqref="AB94 AB96">
    <cfRule type="cellIs" dxfId="95" priority="94" operator="equal">
      <formula>3</formula>
    </cfRule>
    <cfRule type="cellIs" dxfId="94" priority="95" operator="equal">
      <formula>2</formula>
    </cfRule>
    <cfRule type="cellIs" dxfId="93" priority="96" operator="equal">
      <formula>1</formula>
    </cfRule>
  </conditionalFormatting>
  <conditionalFormatting sqref="AB99 AB101 AB103 AB105 AB107 AB109">
    <cfRule type="cellIs" dxfId="92" priority="91" operator="equal">
      <formula>3</formula>
    </cfRule>
    <cfRule type="cellIs" dxfId="91" priority="92" operator="equal">
      <formula>2</formula>
    </cfRule>
    <cfRule type="cellIs" dxfId="90" priority="93" operator="equal">
      <formula>1</formula>
    </cfRule>
  </conditionalFormatting>
  <conditionalFormatting sqref="AB112">
    <cfRule type="cellIs" dxfId="89" priority="88" operator="equal">
      <formula>3</formula>
    </cfRule>
    <cfRule type="cellIs" dxfId="88" priority="89" operator="equal">
      <formula>2</formula>
    </cfRule>
    <cfRule type="cellIs" dxfId="87" priority="90" operator="equal">
      <formula>1</formula>
    </cfRule>
  </conditionalFormatting>
  <conditionalFormatting sqref="AB115">
    <cfRule type="cellIs" dxfId="86" priority="85" operator="equal">
      <formula>3</formula>
    </cfRule>
    <cfRule type="cellIs" dxfId="85" priority="86" operator="equal">
      <formula>2</formula>
    </cfRule>
    <cfRule type="cellIs" dxfId="84" priority="87" operator="equal">
      <formula>1</formula>
    </cfRule>
  </conditionalFormatting>
  <conditionalFormatting sqref="L118">
    <cfRule type="cellIs" dxfId="83" priority="82" operator="equal">
      <formula>3</formula>
    </cfRule>
    <cfRule type="cellIs" dxfId="82" priority="83" operator="equal">
      <formula>2</formula>
    </cfRule>
    <cfRule type="cellIs" dxfId="81" priority="84" operator="equal">
      <formula>1</formula>
    </cfRule>
  </conditionalFormatting>
  <conditionalFormatting sqref="AB118">
    <cfRule type="cellIs" dxfId="80" priority="79" operator="equal">
      <formula>3</formula>
    </cfRule>
    <cfRule type="cellIs" dxfId="79" priority="80" operator="equal">
      <formula>2</formula>
    </cfRule>
    <cfRule type="cellIs" dxfId="78" priority="81" operator="equal">
      <formula>1</formula>
    </cfRule>
  </conditionalFormatting>
  <conditionalFormatting sqref="AB118">
    <cfRule type="cellIs" dxfId="77" priority="76" operator="equal">
      <formula>3</formula>
    </cfRule>
    <cfRule type="cellIs" dxfId="76" priority="77" operator="equal">
      <formula>2</formula>
    </cfRule>
    <cfRule type="cellIs" dxfId="75" priority="78" operator="equal">
      <formula>1</formula>
    </cfRule>
  </conditionalFormatting>
  <conditionalFormatting sqref="AB119">
    <cfRule type="cellIs" dxfId="74" priority="73" operator="equal">
      <formula>3</formula>
    </cfRule>
    <cfRule type="cellIs" dxfId="73" priority="74" operator="equal">
      <formula>2</formula>
    </cfRule>
    <cfRule type="cellIs" dxfId="72" priority="75" operator="equal">
      <formula>1</formula>
    </cfRule>
  </conditionalFormatting>
  <conditionalFormatting sqref="L122">
    <cfRule type="cellIs" dxfId="71" priority="70" operator="equal">
      <formula>3</formula>
    </cfRule>
    <cfRule type="cellIs" dxfId="70" priority="71" operator="equal">
      <formula>2</formula>
    </cfRule>
    <cfRule type="cellIs" dxfId="69" priority="72" operator="equal">
      <formula>1</formula>
    </cfRule>
  </conditionalFormatting>
  <conditionalFormatting sqref="AB122">
    <cfRule type="cellIs" dxfId="68" priority="67" operator="equal">
      <formula>3</formula>
    </cfRule>
    <cfRule type="cellIs" dxfId="67" priority="68" operator="equal">
      <formula>2</formula>
    </cfRule>
    <cfRule type="cellIs" dxfId="66" priority="69" operator="equal">
      <formula>1</formula>
    </cfRule>
  </conditionalFormatting>
  <conditionalFormatting sqref="AB122">
    <cfRule type="cellIs" dxfId="65" priority="64" operator="equal">
      <formula>3</formula>
    </cfRule>
    <cfRule type="cellIs" dxfId="64" priority="65" operator="equal">
      <formula>2</formula>
    </cfRule>
    <cfRule type="cellIs" dxfId="63" priority="66" operator="equal">
      <formula>1</formula>
    </cfRule>
  </conditionalFormatting>
  <conditionalFormatting sqref="AB123">
    <cfRule type="cellIs" dxfId="62" priority="61" operator="equal">
      <formula>3</formula>
    </cfRule>
    <cfRule type="cellIs" dxfId="61" priority="62" operator="equal">
      <formula>2</formula>
    </cfRule>
    <cfRule type="cellIs" dxfId="60" priority="63" operator="equal">
      <formula>1</formula>
    </cfRule>
  </conditionalFormatting>
  <conditionalFormatting sqref="L126">
    <cfRule type="cellIs" dxfId="59" priority="58" operator="equal">
      <formula>3</formula>
    </cfRule>
    <cfRule type="cellIs" dxfId="58" priority="59" operator="equal">
      <formula>2</formula>
    </cfRule>
    <cfRule type="cellIs" dxfId="57" priority="60" operator="equal">
      <formula>1</formula>
    </cfRule>
  </conditionalFormatting>
  <conditionalFormatting sqref="AB126">
    <cfRule type="cellIs" dxfId="56" priority="55" operator="equal">
      <formula>3</formula>
    </cfRule>
    <cfRule type="cellIs" dxfId="55" priority="56" operator="equal">
      <formula>2</formula>
    </cfRule>
    <cfRule type="cellIs" dxfId="54" priority="57" operator="equal">
      <formula>1</formula>
    </cfRule>
  </conditionalFormatting>
  <conditionalFormatting sqref="AB126">
    <cfRule type="cellIs" dxfId="53" priority="52" operator="equal">
      <formula>3</formula>
    </cfRule>
    <cfRule type="cellIs" dxfId="52" priority="53" operator="equal">
      <formula>2</formula>
    </cfRule>
    <cfRule type="cellIs" dxfId="51" priority="54" operator="equal">
      <formula>1</formula>
    </cfRule>
  </conditionalFormatting>
  <conditionalFormatting sqref="AB127 AB130">
    <cfRule type="cellIs" dxfId="50" priority="49" operator="equal">
      <formula>3</formula>
    </cfRule>
    <cfRule type="cellIs" dxfId="49" priority="50" operator="equal">
      <formula>2</formula>
    </cfRule>
    <cfRule type="cellIs" dxfId="48" priority="51" operator="equal">
      <formula>1</formula>
    </cfRule>
  </conditionalFormatting>
  <conditionalFormatting sqref="L133">
    <cfRule type="cellIs" dxfId="47" priority="46" operator="equal">
      <formula>3</formula>
    </cfRule>
    <cfRule type="cellIs" dxfId="46" priority="47" operator="equal">
      <formula>2</formula>
    </cfRule>
    <cfRule type="cellIs" dxfId="45" priority="48" operator="equal">
      <formula>1</formula>
    </cfRule>
  </conditionalFormatting>
  <conditionalFormatting sqref="AB133">
    <cfRule type="cellIs" dxfId="44" priority="43" operator="equal">
      <formula>3</formula>
    </cfRule>
    <cfRule type="cellIs" dxfId="43" priority="44" operator="equal">
      <formula>2</formula>
    </cfRule>
    <cfRule type="cellIs" dxfId="42" priority="45" operator="equal">
      <formula>1</formula>
    </cfRule>
  </conditionalFormatting>
  <conditionalFormatting sqref="AB133">
    <cfRule type="cellIs" dxfId="41" priority="40" operator="equal">
      <formula>3</formula>
    </cfRule>
    <cfRule type="cellIs" dxfId="40" priority="41" operator="equal">
      <formula>2</formula>
    </cfRule>
    <cfRule type="cellIs" dxfId="39" priority="42" operator="equal">
      <formula>1</formula>
    </cfRule>
  </conditionalFormatting>
  <conditionalFormatting sqref="L137">
    <cfRule type="cellIs" dxfId="38" priority="37" operator="equal">
      <formula>3</formula>
    </cfRule>
    <cfRule type="cellIs" dxfId="37" priority="38" operator="equal">
      <formula>2</formula>
    </cfRule>
    <cfRule type="cellIs" dxfId="36" priority="39" operator="equal">
      <formula>1</formula>
    </cfRule>
  </conditionalFormatting>
  <conditionalFormatting sqref="AB137">
    <cfRule type="cellIs" dxfId="35" priority="34" operator="equal">
      <formula>3</formula>
    </cfRule>
    <cfRule type="cellIs" dxfId="34" priority="35" operator="equal">
      <formula>2</formula>
    </cfRule>
    <cfRule type="cellIs" dxfId="33" priority="36" operator="equal">
      <formula>1</formula>
    </cfRule>
  </conditionalFormatting>
  <conditionalFormatting sqref="AB137">
    <cfRule type="cellIs" dxfId="32" priority="31" operator="equal">
      <formula>3</formula>
    </cfRule>
    <cfRule type="cellIs" dxfId="31" priority="32" operator="equal">
      <formula>2</formula>
    </cfRule>
    <cfRule type="cellIs" dxfId="30" priority="33" operator="equal">
      <formula>1</formula>
    </cfRule>
  </conditionalFormatting>
  <conditionalFormatting sqref="L144">
    <cfRule type="cellIs" dxfId="29" priority="28" operator="equal">
      <formula>3</formula>
    </cfRule>
    <cfRule type="cellIs" dxfId="28" priority="29" operator="equal">
      <formula>2</formula>
    </cfRule>
    <cfRule type="cellIs" dxfId="27" priority="30" operator="equal">
      <formula>1</formula>
    </cfRule>
  </conditionalFormatting>
  <conditionalFormatting sqref="AB144">
    <cfRule type="cellIs" dxfId="26" priority="25" operator="equal">
      <formula>3</formula>
    </cfRule>
    <cfRule type="cellIs" dxfId="25" priority="26" operator="equal">
      <formula>2</formula>
    </cfRule>
    <cfRule type="cellIs" dxfId="24" priority="27" operator="equal">
      <formula>1</formula>
    </cfRule>
  </conditionalFormatting>
  <conditionalFormatting sqref="AB144">
    <cfRule type="cellIs" dxfId="23" priority="22" operator="equal">
      <formula>3</formula>
    </cfRule>
    <cfRule type="cellIs" dxfId="22" priority="23" operator="equal">
      <formula>2</formula>
    </cfRule>
    <cfRule type="cellIs" dxfId="21" priority="24" operator="equal">
      <formula>1</formula>
    </cfRule>
  </conditionalFormatting>
  <conditionalFormatting sqref="AB145">
    <cfRule type="cellIs" dxfId="20" priority="19" operator="equal">
      <formula>3</formula>
    </cfRule>
    <cfRule type="cellIs" dxfId="19" priority="20" operator="equal">
      <formula>2</formula>
    </cfRule>
    <cfRule type="cellIs" dxfId="18" priority="21" operator="equal">
      <formula>1</formula>
    </cfRule>
  </conditionalFormatting>
  <conditionalFormatting sqref="L148">
    <cfRule type="cellIs" dxfId="17" priority="16" operator="equal">
      <formula>3</formula>
    </cfRule>
    <cfRule type="cellIs" dxfId="16" priority="17" operator="equal">
      <formula>2</formula>
    </cfRule>
    <cfRule type="cellIs" dxfId="15" priority="18" operator="equal">
      <formula>1</formula>
    </cfRule>
  </conditionalFormatting>
  <conditionalFormatting sqref="AB148">
    <cfRule type="cellIs" dxfId="14" priority="13" operator="equal">
      <formula>3</formula>
    </cfRule>
    <cfRule type="cellIs" dxfId="13" priority="14" operator="equal">
      <formula>2</formula>
    </cfRule>
    <cfRule type="cellIs" dxfId="12" priority="15" operator="equal">
      <formula>1</formula>
    </cfRule>
  </conditionalFormatting>
  <conditionalFormatting sqref="AB148">
    <cfRule type="cellIs" dxfId="11" priority="10" operator="equal">
      <formula>3</formula>
    </cfRule>
    <cfRule type="cellIs" dxfId="10" priority="11" operator="equal">
      <formula>2</formula>
    </cfRule>
    <cfRule type="cellIs" dxfId="9" priority="12" operator="equal">
      <formula>1</formula>
    </cfRule>
  </conditionalFormatting>
  <conditionalFormatting sqref="AB149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AB134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AB138 AB14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Grade 1-4</vt:lpstr>
      <vt:lpstr>Grade 5 +</vt:lpstr>
      <vt:lpstr>'Grade 1-4'!Print_Area</vt:lpstr>
      <vt:lpstr>'Grade 5 +'!Print_Area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rogers</dc:creator>
  <cp:lastModifiedBy>User</cp:lastModifiedBy>
  <cp:lastPrinted>2018-04-01T14:52:33Z</cp:lastPrinted>
  <dcterms:created xsi:type="dcterms:W3CDTF">2018-02-12T16:00:29Z</dcterms:created>
  <dcterms:modified xsi:type="dcterms:W3CDTF">2018-04-01T18:24:10Z</dcterms:modified>
</cp:coreProperties>
</file>